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/>
  </bookViews>
  <sheets>
    <sheet name="2011" sheetId="2" r:id="rId1"/>
    <sheet name="Arkusz3" sheetId="3" r:id="rId2"/>
  </sheets>
  <definedNames>
    <definedName name="_xlnm.Print_Area" localSheetId="0">'2011'!$A$2:$K$123</definedName>
  </definedNames>
  <calcPr calcId="114210"/>
</workbook>
</file>

<file path=xl/calcChain.xml><?xml version="1.0" encoding="utf-8"?>
<calcChain xmlns="http://schemas.openxmlformats.org/spreadsheetml/2006/main">
  <c r="K18" i="2"/>
  <c r="J18"/>
  <c r="J43"/>
  <c r="J89"/>
  <c r="J90"/>
  <c r="K89"/>
  <c r="K43"/>
  <c r="K90"/>
  <c r="I18"/>
  <c r="I43"/>
  <c r="I89"/>
  <c r="I90"/>
  <c r="E18"/>
  <c r="E43"/>
  <c r="E89"/>
  <c r="E90"/>
  <c r="D18"/>
  <c r="D43"/>
  <c r="D89"/>
  <c r="D90"/>
  <c r="G19"/>
  <c r="G20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AG14"/>
  <c r="AG13"/>
  <c r="AG12"/>
  <c r="G10"/>
  <c r="G11"/>
  <c r="G12"/>
  <c r="G13"/>
  <c r="G14"/>
  <c r="G15"/>
  <c r="G16"/>
  <c r="G17"/>
  <c r="H15" i="3"/>
  <c r="H14"/>
  <c r="H13"/>
  <c r="H12"/>
  <c r="H11"/>
  <c r="H10"/>
  <c r="H9"/>
  <c r="H8"/>
  <c r="H7"/>
  <c r="H6"/>
  <c r="H5"/>
  <c r="H4"/>
  <c r="AH11" i="2"/>
  <c r="AH10"/>
  <c r="AG10"/>
  <c r="AG11"/>
  <c r="AF90"/>
  <c r="AG90"/>
</calcChain>
</file>

<file path=xl/sharedStrings.xml><?xml version="1.0" encoding="utf-8"?>
<sst xmlns="http://schemas.openxmlformats.org/spreadsheetml/2006/main" count="122" uniqueCount="107">
  <si>
    <t>Lp.</t>
  </si>
  <si>
    <t>Gmina</t>
  </si>
  <si>
    <t>majątkowe</t>
  </si>
  <si>
    <t>*)</t>
  </si>
  <si>
    <t xml:space="preserve">Typ gminy </t>
  </si>
  <si>
    <t>OGÓŁEM</t>
  </si>
  <si>
    <t>xxx</t>
  </si>
  <si>
    <r>
      <t>K</t>
    </r>
    <r>
      <rPr>
        <sz val="8"/>
        <rFont val="Arial CE"/>
        <charset val="238"/>
      </rPr>
      <t>b</t>
    </r>
    <r>
      <rPr>
        <sz val="10"/>
        <rFont val="Arial CE"/>
        <charset val="238"/>
      </rPr>
      <t>/K</t>
    </r>
    <r>
      <rPr>
        <sz val="8"/>
        <rFont val="Arial CE"/>
        <charset val="238"/>
      </rPr>
      <t>bk*</t>
    </r>
  </si>
  <si>
    <t xml:space="preserve">                                    imię i nazwisko,                      stanowisko służbowe</t>
  </si>
  <si>
    <t>Wysokość zwrotu wykonanych wydatków (10%, 20%, 30%)**)</t>
  </si>
  <si>
    <t>Kwota dotacji na zwrot części wykonanych wydatków                 (kol. 5 x kol. 8)</t>
  </si>
  <si>
    <t>z tego na zadania</t>
  </si>
  <si>
    <t>bieżące</t>
  </si>
  <si>
    <t>wydatki majątkowe</t>
  </si>
  <si>
    <t>kwota zwrotu</t>
  </si>
  <si>
    <r>
      <t>20% wykonanych wydatków - dla gmin, w których K</t>
    </r>
    <r>
      <rPr>
        <sz val="8"/>
        <rFont val="Arial CE"/>
        <charset val="238"/>
      </rPr>
      <t>b</t>
    </r>
    <r>
      <rPr>
        <sz val="10"/>
        <rFont val="Arial CE"/>
        <charset val="238"/>
      </rPr>
      <t xml:space="preserve"> wynosi od 100% do 120% średniego K</t>
    </r>
    <r>
      <rPr>
        <sz val="8"/>
        <rFont val="Arial CE"/>
        <charset val="238"/>
      </rPr>
      <t>bk</t>
    </r>
    <r>
      <rPr>
        <sz val="10"/>
        <rFont val="Arial CE"/>
        <charset val="238"/>
      </rPr>
      <t xml:space="preserve"> w skali kraju</t>
    </r>
    <r>
      <rPr>
        <sz val="10"/>
        <rFont val="Arial CE"/>
        <charset val="238"/>
      </rPr>
      <t/>
    </r>
  </si>
  <si>
    <r>
      <t>10% wykonanych wydatków - dla gmin, w których K</t>
    </r>
    <r>
      <rPr>
        <sz val="8"/>
        <rFont val="Arial CE"/>
        <charset val="238"/>
      </rPr>
      <t>b</t>
    </r>
    <r>
      <rPr>
        <sz val="10"/>
        <rFont val="Arial CE"/>
        <charset val="238"/>
      </rPr>
      <t xml:space="preserve"> jest większe od 120% średniego K</t>
    </r>
    <r>
      <rPr>
        <sz val="8"/>
        <rFont val="Arial CE"/>
        <charset val="238"/>
      </rPr>
      <t>bk</t>
    </r>
    <r>
      <rPr>
        <sz val="10"/>
        <rFont val="Arial CE"/>
        <charset val="238"/>
      </rPr>
      <t xml:space="preserve"> w skali kraju </t>
    </r>
    <r>
      <rPr>
        <sz val="10"/>
        <rFont val="Arial CE"/>
        <charset val="238"/>
      </rPr>
      <t/>
    </r>
  </si>
  <si>
    <t xml:space="preserve"> </t>
  </si>
  <si>
    <t>kwota wydatków bieżące</t>
  </si>
  <si>
    <t>RAZEM</t>
  </si>
  <si>
    <t>Alwernia</t>
  </si>
  <si>
    <t xml:space="preserve">Kwota wyodrębnionego        w budżetach gmin funduszu sołeckiego  w 2012 roku </t>
  </si>
  <si>
    <t>Kwota wydatków wykonanych w ramach funduszu sołeckiego w 2012 r.                                      (zgodnie z wnioskiem)</t>
  </si>
  <si>
    <t>(kol.6 / 2.576,39)x100</t>
  </si>
  <si>
    <t>Babice</t>
  </si>
  <si>
    <t>Kb danej gminy (iloraz wykonanych w 2010 r. dochodów bieżących oraz liczby mieszkańców według stanu na dzień 31 grudnia 2010 r.)</t>
  </si>
  <si>
    <t>Biecz</t>
  </si>
  <si>
    <t>Bobowa</t>
  </si>
  <si>
    <t>Bolesław (olkuski}</t>
  </si>
  <si>
    <t>Budzów</t>
  </si>
  <si>
    <t>Bystra Sidzina</t>
  </si>
  <si>
    <t>Chełmiec</t>
  </si>
  <si>
    <t>Chrzanów</t>
  </si>
  <si>
    <t>Czarny Dunajec</t>
  </si>
  <si>
    <t>Czorsztyn</t>
  </si>
  <si>
    <t>Dąbrowa Tarnowska</t>
  </si>
  <si>
    <t>Dębno</t>
  </si>
  <si>
    <t>Drwinia</t>
  </si>
  <si>
    <t>Gnojnik</t>
  </si>
  <si>
    <t>Gromnik</t>
  </si>
  <si>
    <t>Gródek n/Dunajcem</t>
  </si>
  <si>
    <t>Iwkowa</t>
  </si>
  <si>
    <t>Jerzmanowice - Przeginia</t>
  </si>
  <si>
    <t>Jordanów gmina</t>
  </si>
  <si>
    <t>Grybów gmina</t>
  </si>
  <si>
    <t>Kamionka Wielka</t>
  </si>
  <si>
    <t>Klucze</t>
  </si>
  <si>
    <t>Korzenna</t>
  </si>
  <si>
    <t>Kościelisko</t>
  </si>
  <si>
    <t>Krościenko n/Dunajcem</t>
  </si>
  <si>
    <t>Krynica Zdrój</t>
  </si>
  <si>
    <t>Libiąż</t>
  </si>
  <si>
    <t>Lipinki</t>
  </si>
  <si>
    <t>Lisia Góra</t>
  </si>
  <si>
    <t>Łącko</t>
  </si>
  <si>
    <t>Łukowica</t>
  </si>
  <si>
    <t>Michałowice</t>
  </si>
  <si>
    <t>Moszczenica</t>
  </si>
  <si>
    <t>Mszana Dolna</t>
  </si>
  <si>
    <t>Mucharz</t>
  </si>
  <si>
    <t>Muszyna</t>
  </si>
  <si>
    <t>Nowy Targ</t>
  </si>
  <si>
    <t>Ochotnica Dolna</t>
  </si>
  <si>
    <t>Olkusz</t>
  </si>
  <si>
    <t>Osiek</t>
  </si>
  <si>
    <t>Piwniczna Zdrój</t>
  </si>
  <si>
    <t>Pleśna</t>
  </si>
  <si>
    <t>Podegrodzie</t>
  </si>
  <si>
    <t>Poronin</t>
  </si>
  <si>
    <t>Przeciszów</t>
  </si>
  <si>
    <t>Raba Wyżna</t>
  </si>
  <si>
    <t>Rabka Zdrój</t>
  </si>
  <si>
    <t>Radgoszcz</t>
  </si>
  <si>
    <t>Radłów</t>
  </si>
  <si>
    <t>Radziemice</t>
  </si>
  <si>
    <t>Ryglice</t>
  </si>
  <si>
    <t>Rzepiennik Strzyżewski</t>
  </si>
  <si>
    <t>Skrzyszów</t>
  </si>
  <si>
    <t>Spytkowice k/N.Targu</t>
  </si>
  <si>
    <t>Stary Sacz</t>
  </si>
  <si>
    <t>Stryszawa</t>
  </si>
  <si>
    <t>Sułkowice</t>
  </si>
  <si>
    <t>Sułoszowa</t>
  </si>
  <si>
    <t>Szaflary</t>
  </si>
  <si>
    <t>Szczawnica</t>
  </si>
  <si>
    <t>Szczucin</t>
  </si>
  <si>
    <t>Szczurowa</t>
  </si>
  <si>
    <t>Szerzyny</t>
  </si>
  <si>
    <t>Tarnów</t>
  </si>
  <si>
    <t>Tokarnia</t>
  </si>
  <si>
    <t>Trzebinia</t>
  </si>
  <si>
    <t>Wielka Wieś</t>
  </si>
  <si>
    <t>Wieprz</t>
  </si>
  <si>
    <t>Wierzchosławice</t>
  </si>
  <si>
    <t>Wiśniowa</t>
  </si>
  <si>
    <t>Wojnicz</t>
  </si>
  <si>
    <t>Wolbrom</t>
  </si>
  <si>
    <t>Zakliczyn</t>
  </si>
  <si>
    <t>Zator</t>
  </si>
  <si>
    <t>Zawoja</t>
  </si>
  <si>
    <t>Zembrzyce</t>
  </si>
  <si>
    <r>
      <t>30% wykonanych wydatków - dla gmin, w których K</t>
    </r>
    <r>
      <rPr>
        <sz val="8"/>
        <rFont val="Arial CE"/>
        <charset val="238"/>
      </rPr>
      <t>b</t>
    </r>
    <r>
      <rPr>
        <sz val="10"/>
        <rFont val="Arial CE"/>
        <charset val="238"/>
      </rPr>
      <t xml:space="preserve"> jest mniejsze od średniego K</t>
    </r>
    <r>
      <rPr>
        <sz val="8"/>
        <rFont val="Arial CE"/>
        <charset val="238"/>
      </rPr>
      <t>bk</t>
    </r>
    <r>
      <rPr>
        <sz val="10"/>
        <rFont val="Arial CE"/>
        <charset val="238"/>
      </rPr>
      <t xml:space="preserve"> w skali kraju tj. 2.576,39</t>
    </r>
  </si>
  <si>
    <t>Razem</t>
  </si>
  <si>
    <t>część 85/     województwo małopolskie</t>
  </si>
  <si>
    <t>Sporządziła: Zenona Copia-Jankowska</t>
  </si>
  <si>
    <t xml:space="preserve">nr telefonu - 12/ 39 21 336   adres e-mail - zcop@malopolska.uw.gov.pl </t>
  </si>
  <si>
    <t xml:space="preserve">Zestawienie wnioskowanych kwot zwrotu dla poszczególnych gmin części wydatków poniesionych w ramach funduszu sołeckiego w 2012 roku                                                              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</si>
</sst>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7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2" fontId="5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9" fontId="0" fillId="0" borderId="1" xfId="0" applyNumberFormat="1" applyFill="1" applyBorder="1"/>
    <xf numFmtId="0" fontId="8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4" xfId="0" applyNumberForma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/>
    <xf numFmtId="3" fontId="0" fillId="0" borderId="0" xfId="0" applyNumberFormat="1" applyAlignment="1">
      <alignment horizontal="left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horizontal="center" vertical="center" wrapText="1"/>
    </xf>
    <xf numFmtId="4" fontId="8" fillId="2" borderId="0" xfId="0" applyNumberFormat="1" applyFont="1" applyFill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/>
    </xf>
    <xf numFmtId="9" fontId="6" fillId="0" borderId="1" xfId="0" applyNumberFormat="1" applyFont="1" applyFill="1" applyBorder="1" applyAlignment="1">
      <alignment horizontal="center"/>
    </xf>
    <xf numFmtId="4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5" fillId="0" borderId="0" xfId="0" applyFont="1" applyFill="1"/>
    <xf numFmtId="4" fontId="5" fillId="0" borderId="0" xfId="0" applyNumberFormat="1" applyFont="1" applyFill="1"/>
    <xf numFmtId="4" fontId="1" fillId="0" borderId="0" xfId="0" applyNumberFormat="1" applyFont="1" applyFill="1"/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4" fontId="11" fillId="0" borderId="0" xfId="0" applyNumberFormat="1" applyFont="1" applyFill="1" applyAlignment="1">
      <alignment horizontal="left" vertical="top"/>
    </xf>
    <xf numFmtId="0" fontId="11" fillId="0" borderId="0" xfId="0" applyFont="1" applyFill="1" applyBorder="1"/>
    <xf numFmtId="4" fontId="11" fillId="0" borderId="0" xfId="0" applyNumberFormat="1" applyFont="1" applyFill="1" applyBorder="1"/>
    <xf numFmtId="1" fontId="11" fillId="0" borderId="0" xfId="0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4" fontId="11" fillId="0" borderId="0" xfId="0" applyNumberFormat="1" applyFont="1" applyFill="1" applyAlignment="1">
      <alignment vertical="top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4" fontId="10" fillId="0" borderId="0" xfId="0" applyNumberFormat="1" applyFont="1" applyFill="1" applyBorder="1"/>
    <xf numFmtId="1" fontId="9" fillId="0" borderId="0" xfId="0" applyNumberFormat="1" applyFont="1" applyFill="1" applyBorder="1"/>
    <xf numFmtId="0" fontId="9" fillId="0" borderId="0" xfId="0" applyFont="1" applyFill="1" applyBorder="1"/>
    <xf numFmtId="0" fontId="14" fillId="0" borderId="0" xfId="0" applyFont="1" applyFill="1" applyAlignment="1">
      <alignment horizontal="right"/>
    </xf>
    <xf numFmtId="0" fontId="14" fillId="0" borderId="0" xfId="0" applyFo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9" fontId="0" fillId="0" borderId="1" xfId="0" applyNumberFormat="1" applyFont="1" applyFill="1" applyBorder="1"/>
    <xf numFmtId="0" fontId="0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68"/>
  <sheetViews>
    <sheetView tabSelected="1" zoomScaleNormal="80" workbookViewId="0">
      <pane xSplit="3" ySplit="9" topLeftCell="D91" activePane="bottomRight" state="frozen"/>
      <selection pane="topRight" activeCell="D1" sqref="D1"/>
      <selection pane="bottomLeft" activeCell="A9" sqref="A9"/>
      <selection pane="bottomRight" activeCell="F4" sqref="F4"/>
    </sheetView>
  </sheetViews>
  <sheetFormatPr defaultRowHeight="12.75"/>
  <cols>
    <col min="1" max="1" width="4" customWidth="1"/>
    <col min="2" max="2" width="21.85546875" customWidth="1"/>
    <col min="3" max="3" width="9.85546875" customWidth="1"/>
    <col min="4" max="4" width="19.28515625" customWidth="1"/>
    <col min="5" max="5" width="20.7109375" customWidth="1"/>
    <col min="6" max="6" width="22.5703125" customWidth="1"/>
    <col min="7" max="7" width="14" customWidth="1"/>
    <col min="8" max="8" width="16.7109375" customWidth="1"/>
    <col min="9" max="9" width="15.85546875" customWidth="1"/>
    <col min="10" max="10" width="12.85546875" customWidth="1"/>
    <col min="11" max="11" width="12.28515625" customWidth="1"/>
    <col min="12" max="12" width="12.85546875" customWidth="1"/>
    <col min="13" max="13" width="13.7109375" customWidth="1"/>
    <col min="14" max="14" width="15" customWidth="1"/>
    <col min="15" max="15" width="14.42578125" customWidth="1"/>
    <col min="16" max="16" width="10.7109375" hidden="1" customWidth="1"/>
    <col min="17" max="17" width="12.140625" hidden="1" customWidth="1"/>
    <col min="18" max="18" width="12.42578125" hidden="1" customWidth="1"/>
    <col min="19" max="30" width="10.7109375" customWidth="1"/>
    <col min="31" max="31" width="12.28515625" style="15" customWidth="1"/>
    <col min="32" max="32" width="12.28515625" customWidth="1"/>
    <col min="33" max="33" width="13" customWidth="1"/>
    <col min="34" max="34" width="11.5703125" bestFit="1" customWidth="1"/>
    <col min="43" max="43" width="10.140625" bestFit="1" customWidth="1"/>
    <col min="46" max="46" width="10.140625" bestFit="1" customWidth="1"/>
  </cols>
  <sheetData>
    <row r="2" spans="1:36" ht="31.5" customHeight="1">
      <c r="A2" s="1"/>
      <c r="B2" s="79" t="s">
        <v>106</v>
      </c>
      <c r="C2" s="79"/>
      <c r="D2" s="79"/>
      <c r="E2" s="79"/>
      <c r="F2" s="79"/>
      <c r="G2" s="79"/>
      <c r="H2" s="79"/>
      <c r="I2" s="7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3"/>
      <c r="AF2" s="6"/>
      <c r="AG2" s="6"/>
      <c r="AH2" s="6"/>
      <c r="AI2" s="6"/>
    </row>
    <row r="3" spans="1:36" ht="14.25">
      <c r="A3" s="1"/>
      <c r="D3" s="8"/>
    </row>
    <row r="4" spans="1:36" ht="15.75">
      <c r="A4" s="1" t="s">
        <v>103</v>
      </c>
      <c r="F4" s="62"/>
      <c r="G4" s="63"/>
      <c r="AJ4" s="2"/>
    </row>
    <row r="7" spans="1:36" s="4" customFormat="1" ht="44.25" customHeight="1">
      <c r="A7" s="77" t="s">
        <v>0</v>
      </c>
      <c r="B7" s="77" t="s">
        <v>1</v>
      </c>
      <c r="C7" s="77" t="s">
        <v>4</v>
      </c>
      <c r="D7" s="74" t="s">
        <v>21</v>
      </c>
      <c r="E7" s="75" t="s">
        <v>22</v>
      </c>
      <c r="F7" s="75" t="s">
        <v>25</v>
      </c>
      <c r="G7" s="5" t="s">
        <v>7</v>
      </c>
      <c r="H7" s="74" t="s">
        <v>9</v>
      </c>
      <c r="I7" s="74" t="s">
        <v>10</v>
      </c>
      <c r="J7" s="80" t="s">
        <v>11</v>
      </c>
      <c r="K7" s="8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24"/>
    </row>
    <row r="8" spans="1:36" s="4" customFormat="1" ht="36" customHeight="1">
      <c r="A8" s="78"/>
      <c r="B8" s="78"/>
      <c r="C8" s="78"/>
      <c r="D8" s="74"/>
      <c r="E8" s="76"/>
      <c r="F8" s="76"/>
      <c r="G8" s="7" t="s">
        <v>23</v>
      </c>
      <c r="H8" s="74"/>
      <c r="I8" s="74"/>
      <c r="J8" s="3" t="s">
        <v>12</v>
      </c>
      <c r="K8" s="3" t="s">
        <v>2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24"/>
      <c r="AF8" s="3" t="s">
        <v>13</v>
      </c>
      <c r="AG8" s="4" t="s">
        <v>14</v>
      </c>
      <c r="AH8" s="4" t="s">
        <v>18</v>
      </c>
    </row>
    <row r="9" spans="1:36" s="10" customFormat="1" ht="9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14"/>
      <c r="J9" s="14">
        <v>10</v>
      </c>
      <c r="K9" s="14">
        <v>11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5"/>
      <c r="AF9" s="14"/>
    </row>
    <row r="10" spans="1:36" s="17" customFormat="1" ht="14.25" customHeight="1">
      <c r="A10" s="11">
        <v>1</v>
      </c>
      <c r="B10" s="26" t="s">
        <v>28</v>
      </c>
      <c r="C10" s="28">
        <v>2</v>
      </c>
      <c r="D10" s="12">
        <v>286800.43</v>
      </c>
      <c r="E10" s="16">
        <v>256536.85</v>
      </c>
      <c r="F10" s="12">
        <v>3499.7</v>
      </c>
      <c r="G10" s="12">
        <f t="shared" ref="G10:G16" si="0">F10/2576.39*100</f>
        <v>135.83735381677465</v>
      </c>
      <c r="H10" s="13">
        <v>0.1</v>
      </c>
      <c r="I10" s="12">
        <v>25653.68</v>
      </c>
      <c r="J10" s="12">
        <v>16635.54</v>
      </c>
      <c r="K10" s="12">
        <v>9018.14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18"/>
      <c r="AF10" s="12">
        <v>33585.620000000003</v>
      </c>
      <c r="AG10" s="18">
        <f>J10+K10</f>
        <v>25653.68</v>
      </c>
      <c r="AH10" s="18">
        <f>E10-AF10</f>
        <v>222951.23</v>
      </c>
    </row>
    <row r="11" spans="1:36" s="17" customFormat="1" ht="14.25" customHeight="1">
      <c r="A11" s="11">
        <v>2</v>
      </c>
      <c r="B11" s="26" t="s">
        <v>31</v>
      </c>
      <c r="C11" s="28">
        <v>2</v>
      </c>
      <c r="D11" s="12">
        <v>688132</v>
      </c>
      <c r="E11" s="16">
        <v>643688.64</v>
      </c>
      <c r="F11" s="12">
        <v>3113.03</v>
      </c>
      <c r="G11" s="12">
        <f t="shared" si="0"/>
        <v>120.8291446558945</v>
      </c>
      <c r="H11" s="13">
        <v>0.1</v>
      </c>
      <c r="I11" s="12">
        <v>64368.86</v>
      </c>
      <c r="J11" s="12">
        <v>54550.86</v>
      </c>
      <c r="K11" s="12">
        <v>9818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18"/>
      <c r="AF11" s="12">
        <v>38906.83</v>
      </c>
      <c r="AG11" s="18">
        <f>J11+K11</f>
        <v>64368.86</v>
      </c>
      <c r="AH11" s="18">
        <f>E11-AF11</f>
        <v>604781.81000000006</v>
      </c>
    </row>
    <row r="12" spans="1:36" s="17" customFormat="1" ht="14.25" customHeight="1">
      <c r="A12" s="11">
        <v>3</v>
      </c>
      <c r="B12" s="26" t="s">
        <v>50</v>
      </c>
      <c r="C12" s="27">
        <v>3</v>
      </c>
      <c r="D12" s="12">
        <v>274985.03000000003</v>
      </c>
      <c r="E12" s="16">
        <v>273210.14</v>
      </c>
      <c r="F12" s="12">
        <v>4392.03</v>
      </c>
      <c r="G12" s="12">
        <f t="shared" si="0"/>
        <v>170.47224993110515</v>
      </c>
      <c r="H12" s="13">
        <v>0.1</v>
      </c>
      <c r="I12" s="12">
        <v>27321.01</v>
      </c>
      <c r="J12" s="12">
        <v>18751.009999999998</v>
      </c>
      <c r="K12" s="12">
        <v>8570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18"/>
      <c r="AF12" s="12"/>
      <c r="AG12" s="18">
        <f>J12+K12</f>
        <v>27321.01</v>
      </c>
      <c r="AH12" s="18"/>
    </row>
    <row r="13" spans="1:36" s="17" customFormat="1" ht="14.25" customHeight="1">
      <c r="A13" s="11">
        <v>4</v>
      </c>
      <c r="B13" s="26" t="s">
        <v>60</v>
      </c>
      <c r="C13" s="27">
        <v>3</v>
      </c>
      <c r="D13" s="12">
        <v>259294.03</v>
      </c>
      <c r="E13" s="16">
        <v>126650.09</v>
      </c>
      <c r="F13" s="12">
        <v>3528.77</v>
      </c>
      <c r="G13" s="12">
        <f t="shared" si="0"/>
        <v>136.96567678030112</v>
      </c>
      <c r="H13" s="13">
        <v>0.1</v>
      </c>
      <c r="I13" s="12">
        <v>12665.01</v>
      </c>
      <c r="J13" s="12">
        <v>7320.2</v>
      </c>
      <c r="K13" s="12">
        <v>5344.81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18"/>
      <c r="AF13" s="12"/>
      <c r="AG13" s="18">
        <f>J13+K13</f>
        <v>12665.01</v>
      </c>
      <c r="AH13" s="18"/>
    </row>
    <row r="14" spans="1:36" s="17" customFormat="1" ht="16.5" customHeight="1">
      <c r="A14" s="11">
        <v>5</v>
      </c>
      <c r="B14" s="69" t="s">
        <v>76</v>
      </c>
      <c r="C14" s="27">
        <v>2</v>
      </c>
      <c r="D14" s="12">
        <v>218305</v>
      </c>
      <c r="E14" s="16">
        <v>151819.94</v>
      </c>
      <c r="F14" s="12">
        <v>3120.43</v>
      </c>
      <c r="G14" s="12">
        <f t="shared" si="0"/>
        <v>121.11636825170102</v>
      </c>
      <c r="H14" s="13">
        <v>0.1</v>
      </c>
      <c r="I14" s="12">
        <v>15181.99</v>
      </c>
      <c r="J14" s="12">
        <v>15181.99</v>
      </c>
      <c r="K14" s="12">
        <v>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8"/>
      <c r="AF14" s="12"/>
      <c r="AG14" s="18">
        <f>J14+K14</f>
        <v>15181.99</v>
      </c>
      <c r="AH14" s="18"/>
    </row>
    <row r="15" spans="1:36" s="17" customFormat="1" ht="14.25" customHeight="1">
      <c r="A15" s="11">
        <v>6</v>
      </c>
      <c r="B15" s="26" t="s">
        <v>85</v>
      </c>
      <c r="C15" s="27">
        <v>3</v>
      </c>
      <c r="D15" s="12">
        <v>259841</v>
      </c>
      <c r="E15" s="16">
        <v>258992.03</v>
      </c>
      <c r="F15" s="12">
        <v>4194.74</v>
      </c>
      <c r="G15" s="12">
        <f t="shared" si="0"/>
        <v>162.81463598290631</v>
      </c>
      <c r="H15" s="13">
        <v>0.1</v>
      </c>
      <c r="I15" s="12">
        <v>25899.200000000001</v>
      </c>
      <c r="J15" s="12">
        <v>18106.419999999998</v>
      </c>
      <c r="K15" s="12">
        <v>7792.78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18"/>
      <c r="AF15" s="12"/>
      <c r="AG15" s="18"/>
      <c r="AH15" s="18"/>
    </row>
    <row r="16" spans="1:36" s="17" customFormat="1" ht="14.25" customHeight="1">
      <c r="A16" s="11">
        <v>7</v>
      </c>
      <c r="B16" s="26" t="s">
        <v>86</v>
      </c>
      <c r="C16" s="27">
        <v>2</v>
      </c>
      <c r="D16" s="12">
        <v>560848</v>
      </c>
      <c r="E16" s="16">
        <v>446585</v>
      </c>
      <c r="F16" s="12">
        <v>4322.93</v>
      </c>
      <c r="G16" s="12">
        <f t="shared" si="0"/>
        <v>167.79020257026306</v>
      </c>
      <c r="H16" s="13">
        <v>0.1</v>
      </c>
      <c r="I16" s="12">
        <v>44658.5</v>
      </c>
      <c r="J16" s="12">
        <v>35195.279999999999</v>
      </c>
      <c r="K16" s="12">
        <v>9463.2199999999993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18"/>
      <c r="AF16" s="12"/>
      <c r="AG16" s="18"/>
      <c r="AH16" s="18"/>
    </row>
    <row r="17" spans="1:34" s="17" customFormat="1" ht="14.25" customHeight="1">
      <c r="A17" s="11">
        <v>8</v>
      </c>
      <c r="B17" s="26" t="s">
        <v>91</v>
      </c>
      <c r="C17" s="27">
        <v>2</v>
      </c>
      <c r="D17" s="12">
        <v>328642.48</v>
      </c>
      <c r="E17" s="16">
        <v>328642.48</v>
      </c>
      <c r="F17" s="12">
        <v>3319.46</v>
      </c>
      <c r="G17" s="12">
        <f>F17/2576.39*100</f>
        <v>128.84151855891383</v>
      </c>
      <c r="H17" s="13">
        <v>0.1</v>
      </c>
      <c r="I17" s="12">
        <v>32864.239999999998</v>
      </c>
      <c r="J17" s="12">
        <v>350</v>
      </c>
      <c r="K17" s="12">
        <v>32514.240000000002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8"/>
      <c r="AF17" s="12"/>
      <c r="AG17" s="18"/>
      <c r="AH17" s="18"/>
    </row>
    <row r="18" spans="1:34" s="17" customFormat="1" ht="14.25" customHeight="1">
      <c r="A18" s="11"/>
      <c r="B18" s="71" t="s">
        <v>102</v>
      </c>
      <c r="C18" s="27"/>
      <c r="D18" s="37">
        <f>SUM(D10:D17)</f>
        <v>2876847.97</v>
      </c>
      <c r="E18" s="37">
        <f>SUM(E10:E17)</f>
        <v>2486125.17</v>
      </c>
      <c r="F18" s="38" t="s">
        <v>6</v>
      </c>
      <c r="G18" s="38" t="s">
        <v>6</v>
      </c>
      <c r="H18" s="39" t="s">
        <v>6</v>
      </c>
      <c r="I18" s="37">
        <f>SUM(I10:I17)</f>
        <v>248612.49</v>
      </c>
      <c r="J18" s="37">
        <f>SUM(J10:J17)</f>
        <v>166091.29999999999</v>
      </c>
      <c r="K18" s="37">
        <f>SUM(K10:K17)</f>
        <v>82521.19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18"/>
      <c r="AF18" s="12"/>
      <c r="AG18" s="18"/>
      <c r="AH18" s="18"/>
    </row>
    <row r="19" spans="1:34" s="17" customFormat="1" ht="14.25" customHeight="1">
      <c r="A19" s="11">
        <v>1</v>
      </c>
      <c r="B19" s="72" t="s">
        <v>26</v>
      </c>
      <c r="C19" s="65">
        <v>3</v>
      </c>
      <c r="D19" s="66">
        <v>239707.62</v>
      </c>
      <c r="E19" s="66">
        <v>239707.6</v>
      </c>
      <c r="F19" s="66">
        <v>2628.97</v>
      </c>
      <c r="G19" s="66">
        <f t="shared" ref="G19:G41" si="1">F19/2576.39*100</f>
        <v>102.04084009020373</v>
      </c>
      <c r="H19" s="67">
        <v>0.2</v>
      </c>
      <c r="I19" s="66">
        <v>47941.52</v>
      </c>
      <c r="J19" s="66">
        <v>36123.94</v>
      </c>
      <c r="K19" s="66">
        <v>11817.58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18"/>
      <c r="AF19" s="12"/>
      <c r="AG19" s="18"/>
      <c r="AH19" s="18"/>
    </row>
    <row r="20" spans="1:34" s="17" customFormat="1" ht="14.25" customHeight="1">
      <c r="A20" s="11">
        <v>2</v>
      </c>
      <c r="B20" s="26" t="s">
        <v>27</v>
      </c>
      <c r="C20" s="27">
        <v>3</v>
      </c>
      <c r="D20" s="12">
        <v>224940.42</v>
      </c>
      <c r="E20" s="16">
        <v>202951.26</v>
      </c>
      <c r="F20" s="12">
        <v>2988.05</v>
      </c>
      <c r="G20" s="12">
        <f t="shared" si="1"/>
        <v>115.97817100671872</v>
      </c>
      <c r="H20" s="13">
        <v>0.2</v>
      </c>
      <c r="I20" s="12">
        <v>40590.25</v>
      </c>
      <c r="J20" s="12">
        <v>0</v>
      </c>
      <c r="K20" s="12">
        <v>40590.25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18"/>
      <c r="AF20" s="12"/>
      <c r="AG20" s="18"/>
      <c r="AH20" s="18"/>
    </row>
    <row r="21" spans="1:34" s="17" customFormat="1" ht="14.25" customHeight="1">
      <c r="A21" s="11">
        <v>3</v>
      </c>
      <c r="B21" s="26" t="s">
        <v>29</v>
      </c>
      <c r="C21" s="28">
        <v>2</v>
      </c>
      <c r="D21" s="12">
        <v>152926.54</v>
      </c>
      <c r="E21" s="16">
        <v>120674.47</v>
      </c>
      <c r="F21" s="12">
        <v>2660.98</v>
      </c>
      <c r="G21" s="12">
        <f t="shared" si="1"/>
        <v>103.28327621206417</v>
      </c>
      <c r="H21" s="13">
        <v>0.2</v>
      </c>
      <c r="I21" s="12">
        <v>24134.89</v>
      </c>
      <c r="J21" s="12">
        <v>24134.89</v>
      </c>
      <c r="K21" s="12">
        <v>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18"/>
      <c r="AF21" s="12"/>
      <c r="AG21" s="18"/>
      <c r="AH21" s="18"/>
    </row>
    <row r="22" spans="1:34" s="17" customFormat="1" ht="14.25" customHeight="1">
      <c r="A22" s="11">
        <v>4</v>
      </c>
      <c r="B22" s="26" t="s">
        <v>30</v>
      </c>
      <c r="C22" s="28">
        <v>2</v>
      </c>
      <c r="D22" s="12">
        <v>53935.8</v>
      </c>
      <c r="E22" s="16">
        <v>53812.72</v>
      </c>
      <c r="F22" s="12">
        <v>2859.75</v>
      </c>
      <c r="G22" s="12">
        <f t="shared" si="1"/>
        <v>110.99833487942432</v>
      </c>
      <c r="H22" s="13">
        <v>0.2</v>
      </c>
      <c r="I22" s="12">
        <v>10762.54</v>
      </c>
      <c r="J22" s="12">
        <v>5719.5</v>
      </c>
      <c r="K22" s="12">
        <v>5043.04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18"/>
      <c r="AF22" s="12"/>
      <c r="AG22" s="18"/>
      <c r="AH22" s="18"/>
    </row>
    <row r="23" spans="1:34" s="17" customFormat="1" ht="14.25" customHeight="1">
      <c r="A23" s="11">
        <v>5</v>
      </c>
      <c r="B23" s="26" t="s">
        <v>37</v>
      </c>
      <c r="C23" s="27">
        <v>2</v>
      </c>
      <c r="D23" s="12">
        <v>223186</v>
      </c>
      <c r="E23" s="16">
        <v>217526.15</v>
      </c>
      <c r="F23" s="12">
        <v>2650.67</v>
      </c>
      <c r="G23" s="12">
        <f t="shared" si="1"/>
        <v>102.88310387790669</v>
      </c>
      <c r="H23" s="13">
        <v>0.2</v>
      </c>
      <c r="I23" s="12">
        <v>43505.23</v>
      </c>
      <c r="J23" s="12">
        <v>43505.23</v>
      </c>
      <c r="K23" s="12">
        <v>0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18"/>
      <c r="AF23" s="12"/>
      <c r="AG23" s="18"/>
      <c r="AH23" s="18"/>
    </row>
    <row r="24" spans="1:34" s="17" customFormat="1" ht="14.25" customHeight="1">
      <c r="A24" s="11">
        <v>6</v>
      </c>
      <c r="B24" s="26" t="s">
        <v>39</v>
      </c>
      <c r="C24" s="28">
        <v>2</v>
      </c>
      <c r="D24" s="12">
        <v>163218</v>
      </c>
      <c r="E24" s="16">
        <v>158610.10999999999</v>
      </c>
      <c r="F24" s="12">
        <v>2691.67</v>
      </c>
      <c r="G24" s="12">
        <f t="shared" si="1"/>
        <v>104.47447785467263</v>
      </c>
      <c r="H24" s="13">
        <v>0.2</v>
      </c>
      <c r="I24" s="12">
        <v>31722.02</v>
      </c>
      <c r="J24" s="12">
        <v>28122.02</v>
      </c>
      <c r="K24" s="12">
        <v>3600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18"/>
      <c r="AF24" s="12"/>
      <c r="AG24" s="18"/>
      <c r="AH24" s="18"/>
    </row>
    <row r="25" spans="1:34" s="17" customFormat="1" ht="14.25" customHeight="1">
      <c r="A25" s="11">
        <v>7</v>
      </c>
      <c r="B25" s="26" t="s">
        <v>44</v>
      </c>
      <c r="C25" s="28">
        <v>2</v>
      </c>
      <c r="D25" s="12">
        <v>436781</v>
      </c>
      <c r="E25" s="16">
        <v>407574.16</v>
      </c>
      <c r="F25" s="12">
        <v>2924.75</v>
      </c>
      <c r="G25" s="12">
        <f t="shared" si="1"/>
        <v>113.52124484258982</v>
      </c>
      <c r="H25" s="13">
        <v>0.2</v>
      </c>
      <c r="I25" s="12">
        <v>81514.83</v>
      </c>
      <c r="J25" s="12">
        <v>0</v>
      </c>
      <c r="K25" s="12">
        <v>81514.83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18"/>
      <c r="AF25" s="12"/>
      <c r="AG25" s="18"/>
      <c r="AH25" s="18"/>
    </row>
    <row r="26" spans="1:34" s="17" customFormat="1" ht="14.25" customHeight="1">
      <c r="A26" s="11">
        <v>8</v>
      </c>
      <c r="B26" s="26" t="s">
        <v>40</v>
      </c>
      <c r="C26" s="27">
        <v>2</v>
      </c>
      <c r="D26" s="12">
        <v>295366</v>
      </c>
      <c r="E26" s="16">
        <v>272859.36</v>
      </c>
      <c r="F26" s="12">
        <v>2928.39</v>
      </c>
      <c r="G26" s="12">
        <f t="shared" si="1"/>
        <v>113.6625278005271</v>
      </c>
      <c r="H26" s="13">
        <v>0.2</v>
      </c>
      <c r="I26" s="12">
        <v>54571.87</v>
      </c>
      <c r="J26" s="12">
        <v>32598.17</v>
      </c>
      <c r="K26" s="12">
        <v>21973.7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18"/>
      <c r="AF26" s="12"/>
      <c r="AG26" s="18"/>
      <c r="AH26" s="18"/>
    </row>
    <row r="27" spans="1:34" s="17" customFormat="1" ht="14.25" customHeight="1">
      <c r="A27" s="11">
        <v>9</v>
      </c>
      <c r="B27" s="26" t="s">
        <v>41</v>
      </c>
      <c r="C27" s="27">
        <v>2</v>
      </c>
      <c r="D27" s="12">
        <v>151873</v>
      </c>
      <c r="E27" s="16">
        <v>114953.83</v>
      </c>
      <c r="F27" s="12">
        <v>2796.39</v>
      </c>
      <c r="G27" s="12">
        <f t="shared" si="1"/>
        <v>108.53907987532942</v>
      </c>
      <c r="H27" s="13">
        <v>0.2</v>
      </c>
      <c r="I27" s="12">
        <v>22990.76</v>
      </c>
      <c r="J27" s="12">
        <v>0</v>
      </c>
      <c r="K27" s="12">
        <v>22990.76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18"/>
      <c r="AF27" s="12"/>
      <c r="AG27" s="18"/>
      <c r="AH27" s="18"/>
    </row>
    <row r="28" spans="1:34" s="17" customFormat="1" ht="14.25" customHeight="1">
      <c r="A28" s="11">
        <v>10</v>
      </c>
      <c r="B28" s="26" t="s">
        <v>43</v>
      </c>
      <c r="C28" s="27">
        <v>2</v>
      </c>
      <c r="D28" s="12">
        <v>130575</v>
      </c>
      <c r="E28" s="16">
        <v>130575</v>
      </c>
      <c r="F28" s="12">
        <v>2611.5</v>
      </c>
      <c r="G28" s="12">
        <f t="shared" si="1"/>
        <v>101.36275952010372</v>
      </c>
      <c r="H28" s="13">
        <v>0.2</v>
      </c>
      <c r="I28" s="12">
        <v>26115</v>
      </c>
      <c r="J28" s="12">
        <v>26115</v>
      </c>
      <c r="K28" s="12">
        <v>0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18"/>
      <c r="AF28" s="12"/>
      <c r="AG28" s="18"/>
      <c r="AH28" s="18"/>
    </row>
    <row r="29" spans="1:34" s="17" customFormat="1" ht="14.25" customHeight="1">
      <c r="A29" s="11">
        <v>11</v>
      </c>
      <c r="B29" s="26" t="s">
        <v>45</v>
      </c>
      <c r="C29" s="27">
        <v>2</v>
      </c>
      <c r="D29" s="12">
        <v>333376</v>
      </c>
      <c r="E29" s="16">
        <v>329160.44</v>
      </c>
      <c r="F29" s="12">
        <v>2854.61</v>
      </c>
      <c r="G29" s="12">
        <f t="shared" si="1"/>
        <v>110.79883092233709</v>
      </c>
      <c r="H29" s="13">
        <v>0.2</v>
      </c>
      <c r="I29" s="12">
        <v>65832.09</v>
      </c>
      <c r="J29" s="12">
        <v>0</v>
      </c>
      <c r="K29" s="12">
        <v>65832.09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18"/>
      <c r="AF29" s="12"/>
      <c r="AG29" s="18"/>
      <c r="AH29" s="18"/>
    </row>
    <row r="30" spans="1:34" s="17" customFormat="1" ht="14.25" customHeight="1">
      <c r="A30" s="11">
        <v>12</v>
      </c>
      <c r="B30" s="26" t="s">
        <v>47</v>
      </c>
      <c r="C30" s="27">
        <v>2</v>
      </c>
      <c r="D30" s="12">
        <v>380855</v>
      </c>
      <c r="E30" s="16">
        <v>372718.75</v>
      </c>
      <c r="F30" s="12">
        <v>2921.58</v>
      </c>
      <c r="G30" s="12">
        <f t="shared" si="1"/>
        <v>113.39820446438623</v>
      </c>
      <c r="H30" s="13">
        <v>0.2</v>
      </c>
      <c r="I30" s="12">
        <v>74543.75</v>
      </c>
      <c r="J30" s="12">
        <v>74543.75</v>
      </c>
      <c r="K30" s="12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18"/>
      <c r="AF30" s="12"/>
      <c r="AG30" s="18"/>
      <c r="AH30" s="18"/>
    </row>
    <row r="31" spans="1:34" s="17" customFormat="1" ht="14.25" customHeight="1">
      <c r="A31" s="11">
        <v>13</v>
      </c>
      <c r="B31" s="26" t="s">
        <v>48</v>
      </c>
      <c r="C31" s="27">
        <v>2</v>
      </c>
      <c r="D31" s="12">
        <v>51924</v>
      </c>
      <c r="E31" s="16">
        <v>51924</v>
      </c>
      <c r="F31" s="12">
        <v>2596.1999999999998</v>
      </c>
      <c r="G31" s="12">
        <f t="shared" si="1"/>
        <v>100.76890532877398</v>
      </c>
      <c r="H31" s="13">
        <v>0.2</v>
      </c>
      <c r="I31" s="12">
        <v>10384.799999999999</v>
      </c>
      <c r="J31" s="12">
        <v>5192.3999999999996</v>
      </c>
      <c r="K31" s="12">
        <v>5192.3999999999996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18"/>
      <c r="AF31" s="12"/>
      <c r="AG31" s="18"/>
      <c r="AH31" s="18"/>
    </row>
    <row r="32" spans="1:34" s="17" customFormat="1" ht="14.25" customHeight="1">
      <c r="A32" s="11">
        <v>14</v>
      </c>
      <c r="B32" s="26" t="s">
        <v>54</v>
      </c>
      <c r="C32" s="27">
        <v>2</v>
      </c>
      <c r="D32" s="12">
        <v>421491</v>
      </c>
      <c r="E32" s="16">
        <v>397896.52</v>
      </c>
      <c r="F32" s="12">
        <v>2748.65</v>
      </c>
      <c r="G32" s="12">
        <f t="shared" si="1"/>
        <v>106.68609954238295</v>
      </c>
      <c r="H32" s="13">
        <v>0.2</v>
      </c>
      <c r="I32" s="12">
        <v>79579.3</v>
      </c>
      <c r="J32" s="12">
        <v>61615.75</v>
      </c>
      <c r="K32" s="12">
        <v>17963.55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18"/>
      <c r="AF32" s="12"/>
      <c r="AG32" s="18"/>
      <c r="AH32" s="18"/>
    </row>
    <row r="33" spans="1:34" s="17" customFormat="1" ht="14.25" customHeight="1">
      <c r="A33" s="11">
        <v>15</v>
      </c>
      <c r="B33" s="26" t="s">
        <v>55</v>
      </c>
      <c r="C33" s="27">
        <v>2</v>
      </c>
      <c r="D33" s="12">
        <v>58000</v>
      </c>
      <c r="E33" s="16">
        <v>34590.22</v>
      </c>
      <c r="F33" s="12">
        <v>3028.01</v>
      </c>
      <c r="G33" s="12">
        <f t="shared" si="1"/>
        <v>117.529178424074</v>
      </c>
      <c r="H33" s="13">
        <v>0.2</v>
      </c>
      <c r="I33" s="12">
        <v>6918.04</v>
      </c>
      <c r="J33" s="12">
        <v>6918.04</v>
      </c>
      <c r="K33" s="12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18"/>
      <c r="AF33" s="12"/>
      <c r="AG33" s="18"/>
      <c r="AH33" s="18"/>
    </row>
    <row r="34" spans="1:34" s="17" customFormat="1" ht="14.25" customHeight="1">
      <c r="A34" s="11">
        <v>16</v>
      </c>
      <c r="B34" s="26" t="s">
        <v>57</v>
      </c>
      <c r="C34" s="27">
        <v>2</v>
      </c>
      <c r="D34" s="12">
        <v>49526</v>
      </c>
      <c r="E34" s="16">
        <v>49526</v>
      </c>
      <c r="F34" s="12">
        <v>2579.21</v>
      </c>
      <c r="G34" s="12">
        <f t="shared" si="1"/>
        <v>100.10945547840196</v>
      </c>
      <c r="H34" s="13">
        <v>0.2</v>
      </c>
      <c r="I34" s="12">
        <v>9905.2000000000007</v>
      </c>
      <c r="J34" s="12">
        <v>0</v>
      </c>
      <c r="K34" s="12">
        <v>9905.2000000000007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18"/>
      <c r="AF34" s="12"/>
      <c r="AG34" s="18"/>
      <c r="AH34" s="18"/>
    </row>
    <row r="35" spans="1:34" s="17" customFormat="1" ht="14.25" customHeight="1">
      <c r="A35" s="11">
        <v>17</v>
      </c>
      <c r="B35" s="26" t="s">
        <v>58</v>
      </c>
      <c r="C35" s="27">
        <v>2</v>
      </c>
      <c r="D35" s="12">
        <v>202085</v>
      </c>
      <c r="E35" s="16">
        <v>170955.46</v>
      </c>
      <c r="F35" s="12">
        <v>2616.2800000000002</v>
      </c>
      <c r="G35" s="12">
        <f t="shared" si="1"/>
        <v>101.54829043739497</v>
      </c>
      <c r="H35" s="13">
        <v>0.2</v>
      </c>
      <c r="I35" s="12">
        <v>34191.089999999997</v>
      </c>
      <c r="J35" s="12">
        <v>34191.089999999997</v>
      </c>
      <c r="K35" s="12">
        <v>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18"/>
      <c r="AF35" s="12"/>
      <c r="AG35" s="18"/>
      <c r="AH35" s="18"/>
    </row>
    <row r="36" spans="1:34" s="17" customFormat="1" ht="14.25" customHeight="1">
      <c r="A36" s="11">
        <v>18</v>
      </c>
      <c r="B36" s="26" t="s">
        <v>59</v>
      </c>
      <c r="C36" s="27">
        <v>2</v>
      </c>
      <c r="D36" s="12">
        <v>139314.46</v>
      </c>
      <c r="E36" s="16">
        <v>137519.65</v>
      </c>
      <c r="F36" s="12">
        <v>2734.87</v>
      </c>
      <c r="G36" s="12">
        <f t="shared" si="1"/>
        <v>106.15124263019186</v>
      </c>
      <c r="H36" s="13">
        <v>0.2</v>
      </c>
      <c r="I36" s="12">
        <v>27503.93</v>
      </c>
      <c r="J36" s="12">
        <v>27503.93</v>
      </c>
      <c r="K36" s="12">
        <v>0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18"/>
      <c r="AF36" s="12"/>
      <c r="AG36" s="18"/>
      <c r="AH36" s="18"/>
    </row>
    <row r="37" spans="1:34" s="17" customFormat="1" ht="14.25" customHeight="1">
      <c r="A37" s="11">
        <v>19</v>
      </c>
      <c r="B37" s="26" t="s">
        <v>62</v>
      </c>
      <c r="C37" s="27">
        <v>2</v>
      </c>
      <c r="D37" s="12">
        <v>113925</v>
      </c>
      <c r="E37" s="16">
        <v>96551.039999999994</v>
      </c>
      <c r="F37" s="12">
        <v>3025.02</v>
      </c>
      <c r="G37" s="12">
        <f t="shared" si="1"/>
        <v>117.41312456576838</v>
      </c>
      <c r="H37" s="13">
        <v>0.2</v>
      </c>
      <c r="I37" s="12">
        <v>19310.21</v>
      </c>
      <c r="J37" s="12">
        <v>19310.21</v>
      </c>
      <c r="K37" s="12">
        <v>0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18"/>
      <c r="AF37" s="12"/>
      <c r="AG37" s="18"/>
      <c r="AH37" s="18"/>
    </row>
    <row r="38" spans="1:34" s="17" customFormat="1" ht="14.25" customHeight="1">
      <c r="A38" s="11">
        <v>20</v>
      </c>
      <c r="B38" s="26" t="s">
        <v>65</v>
      </c>
      <c r="C38" s="27">
        <v>3</v>
      </c>
      <c r="D38" s="12">
        <v>134134.44</v>
      </c>
      <c r="E38" s="16">
        <v>122697.26</v>
      </c>
      <c r="F38" s="12">
        <v>2795.05</v>
      </c>
      <c r="G38" s="12">
        <f t="shared" si="1"/>
        <v>108.4870691160888</v>
      </c>
      <c r="H38" s="13">
        <v>0.2</v>
      </c>
      <c r="I38" s="12">
        <v>24539.45</v>
      </c>
      <c r="J38" s="12">
        <v>24539.45</v>
      </c>
      <c r="K38" s="12">
        <v>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18"/>
      <c r="AF38" s="12"/>
      <c r="AG38" s="18"/>
      <c r="AH38" s="18"/>
    </row>
    <row r="39" spans="1:34" s="17" customFormat="1" ht="14.25" customHeight="1">
      <c r="A39" s="11">
        <v>21</v>
      </c>
      <c r="B39" s="26" t="s">
        <v>72</v>
      </c>
      <c r="C39" s="27">
        <v>2</v>
      </c>
      <c r="D39" s="12">
        <v>174042</v>
      </c>
      <c r="E39" s="16">
        <v>172604.47</v>
      </c>
      <c r="F39" s="12">
        <v>2931.02</v>
      </c>
      <c r="G39" s="12">
        <f t="shared" si="1"/>
        <v>113.76460861903672</v>
      </c>
      <c r="H39" s="13">
        <v>0.2</v>
      </c>
      <c r="I39" s="12">
        <v>34520.89</v>
      </c>
      <c r="J39" s="12">
        <v>34520.89</v>
      </c>
      <c r="K39" s="12">
        <v>0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18"/>
      <c r="AF39" s="12"/>
      <c r="AG39" s="18"/>
      <c r="AH39" s="18"/>
    </row>
    <row r="40" spans="1:34" s="17" customFormat="1" ht="14.25" customHeight="1">
      <c r="A40" s="11">
        <v>22</v>
      </c>
      <c r="B40" s="26" t="s">
        <v>75</v>
      </c>
      <c r="C40" s="27">
        <v>3</v>
      </c>
      <c r="D40" s="12">
        <v>171560.03</v>
      </c>
      <c r="E40" s="16">
        <v>168376.77</v>
      </c>
      <c r="F40" s="12">
        <v>2709.62</v>
      </c>
      <c r="G40" s="12">
        <f t="shared" si="1"/>
        <v>105.17118914450063</v>
      </c>
      <c r="H40" s="13">
        <v>0.2</v>
      </c>
      <c r="I40" s="12">
        <v>33675.35</v>
      </c>
      <c r="J40" s="12">
        <v>30408.85</v>
      </c>
      <c r="K40" s="12">
        <v>3266.5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18"/>
      <c r="AF40" s="12"/>
      <c r="AG40" s="18"/>
      <c r="AH40" s="18"/>
    </row>
    <row r="41" spans="1:34" s="17" customFormat="1" ht="14.25" customHeight="1">
      <c r="A41" s="11">
        <v>23</v>
      </c>
      <c r="B41" s="69" t="s">
        <v>78</v>
      </c>
      <c r="C41" s="27">
        <v>2</v>
      </c>
      <c r="D41" s="12">
        <v>26598</v>
      </c>
      <c r="E41" s="16">
        <v>26591.78</v>
      </c>
      <c r="F41" s="12">
        <v>2659.75</v>
      </c>
      <c r="G41" s="12">
        <f t="shared" si="1"/>
        <v>103.23553499276119</v>
      </c>
      <c r="H41" s="13">
        <v>0.2</v>
      </c>
      <c r="I41" s="12">
        <v>5318.36</v>
      </c>
      <c r="J41" s="12">
        <v>5318.36</v>
      </c>
      <c r="K41" s="12">
        <v>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18"/>
      <c r="AF41" s="12"/>
      <c r="AG41" s="18"/>
      <c r="AH41" s="18"/>
    </row>
    <row r="42" spans="1:34" s="17" customFormat="1" ht="14.25" customHeight="1">
      <c r="A42" s="11">
        <v>24</v>
      </c>
      <c r="B42" s="26" t="s">
        <v>94</v>
      </c>
      <c r="C42" s="27">
        <v>2</v>
      </c>
      <c r="D42" s="12">
        <v>110947.58</v>
      </c>
      <c r="E42" s="16">
        <v>106549.21</v>
      </c>
      <c r="F42" s="12">
        <v>2682.58</v>
      </c>
      <c r="G42" s="12">
        <f>F42/2576.39*100</f>
        <v>104.12165859982379</v>
      </c>
      <c r="H42" s="13">
        <v>0.2</v>
      </c>
      <c r="I42" s="12">
        <v>21309.84</v>
      </c>
      <c r="J42" s="12">
        <v>15660.42</v>
      </c>
      <c r="K42" s="12">
        <v>5649.42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18"/>
      <c r="AF42" s="12"/>
      <c r="AG42" s="18"/>
      <c r="AH42" s="18"/>
    </row>
    <row r="43" spans="1:34" s="17" customFormat="1" ht="14.25" customHeight="1">
      <c r="A43" s="11"/>
      <c r="B43" s="71" t="s">
        <v>102</v>
      </c>
      <c r="C43" s="27"/>
      <c r="D43" s="37">
        <f>SUM(E19:E42)</f>
        <v>4156906.23</v>
      </c>
      <c r="E43" s="37">
        <f>SUM(F19:F42)</f>
        <v>66623.569999999992</v>
      </c>
      <c r="F43" s="38" t="s">
        <v>6</v>
      </c>
      <c r="G43" s="38" t="s">
        <v>6</v>
      </c>
      <c r="H43" s="39" t="s">
        <v>6</v>
      </c>
      <c r="I43" s="37">
        <f>SUM(I19:I42)</f>
        <v>831381.21</v>
      </c>
      <c r="J43" s="37">
        <f>SUM(J19:J42)</f>
        <v>536041.89</v>
      </c>
      <c r="K43" s="37">
        <f>SUM(K19:K42)</f>
        <v>295339.32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18"/>
      <c r="AF43" s="12"/>
      <c r="AG43" s="18"/>
      <c r="AH43" s="18"/>
    </row>
    <row r="44" spans="1:34" s="17" customFormat="1" ht="14.25" customHeight="1">
      <c r="A44" s="11">
        <v>1</v>
      </c>
      <c r="B44" s="26" t="s">
        <v>20</v>
      </c>
      <c r="C44" s="27">
        <v>3</v>
      </c>
      <c r="D44" s="12">
        <v>154629.68</v>
      </c>
      <c r="E44" s="12">
        <v>154629.68</v>
      </c>
      <c r="F44" s="12">
        <v>1944.05</v>
      </c>
      <c r="G44" s="12">
        <f>F44/2576.39*100</f>
        <v>75.456355598337211</v>
      </c>
      <c r="H44" s="13">
        <v>0.3</v>
      </c>
      <c r="I44" s="12">
        <v>46388.9</v>
      </c>
      <c r="J44" s="12">
        <v>1932.15</v>
      </c>
      <c r="K44" s="12">
        <v>44456.75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18"/>
      <c r="AF44" s="12"/>
      <c r="AG44" s="18"/>
      <c r="AH44" s="18"/>
    </row>
    <row r="45" spans="1:34" s="17" customFormat="1" ht="14.25" customHeight="1">
      <c r="A45" s="11">
        <v>2</v>
      </c>
      <c r="B45" s="64" t="s">
        <v>24</v>
      </c>
      <c r="C45" s="65">
        <v>2</v>
      </c>
      <c r="D45" s="66">
        <v>134055.45000000001</v>
      </c>
      <c r="E45" s="66">
        <v>132817.51</v>
      </c>
      <c r="F45" s="66">
        <v>1962.17</v>
      </c>
      <c r="G45" s="66">
        <f>F45/2576.39*100</f>
        <v>76.159665268068892</v>
      </c>
      <c r="H45" s="67">
        <v>0.3</v>
      </c>
      <c r="I45" s="66">
        <v>39845.25</v>
      </c>
      <c r="J45" s="66">
        <v>7836.02</v>
      </c>
      <c r="K45" s="66">
        <v>32009.23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18"/>
      <c r="AF45" s="12"/>
      <c r="AG45" s="18"/>
      <c r="AH45" s="18"/>
    </row>
    <row r="46" spans="1:34" s="17" customFormat="1" ht="14.25" customHeight="1">
      <c r="A46" s="11">
        <v>3</v>
      </c>
      <c r="B46" s="26" t="s">
        <v>32</v>
      </c>
      <c r="C46" s="28">
        <v>3</v>
      </c>
      <c r="D46" s="12">
        <v>74273.7</v>
      </c>
      <c r="E46" s="16">
        <v>67331.39</v>
      </c>
      <c r="F46" s="12">
        <v>2300.67</v>
      </c>
      <c r="G46" s="12">
        <f t="shared" ref="G46:G79" si="2">F46/2576.39*100</f>
        <v>89.298204076246222</v>
      </c>
      <c r="H46" s="13">
        <v>0.3</v>
      </c>
      <c r="I46" s="12">
        <v>20199.419999999998</v>
      </c>
      <c r="J46" s="12">
        <v>3341.3</v>
      </c>
      <c r="K46" s="12">
        <v>16858.12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18"/>
      <c r="AF46" s="12"/>
      <c r="AG46" s="18"/>
      <c r="AH46" s="18"/>
    </row>
    <row r="47" spans="1:34" s="17" customFormat="1" ht="14.25" customHeight="1">
      <c r="A47" s="11">
        <v>4</v>
      </c>
      <c r="B47" s="26" t="s">
        <v>33</v>
      </c>
      <c r="C47" s="28">
        <v>2</v>
      </c>
      <c r="D47" s="12">
        <v>627475</v>
      </c>
      <c r="E47" s="16">
        <v>352880.58</v>
      </c>
      <c r="F47" s="12">
        <v>2524.9899999999998</v>
      </c>
      <c r="G47" s="12">
        <f t="shared" si="2"/>
        <v>98.004960429127578</v>
      </c>
      <c r="H47" s="13">
        <v>0.3</v>
      </c>
      <c r="I47" s="12">
        <v>105864.18</v>
      </c>
      <c r="J47" s="12">
        <v>98243.67</v>
      </c>
      <c r="K47" s="12">
        <v>7620.51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18"/>
      <c r="AF47" s="12"/>
      <c r="AG47" s="18"/>
      <c r="AH47" s="18"/>
    </row>
    <row r="48" spans="1:34" s="17" customFormat="1" ht="14.25" customHeight="1">
      <c r="A48" s="11">
        <v>5</v>
      </c>
      <c r="B48" s="26" t="s">
        <v>34</v>
      </c>
      <c r="C48" s="27">
        <v>2</v>
      </c>
      <c r="D48" s="12">
        <v>144166</v>
      </c>
      <c r="E48" s="16">
        <v>113711.06</v>
      </c>
      <c r="F48" s="12">
        <v>2531.02</v>
      </c>
      <c r="G48" s="12">
        <f t="shared" si="2"/>
        <v>98.239008845710472</v>
      </c>
      <c r="H48" s="13">
        <v>0.3</v>
      </c>
      <c r="I48" s="12">
        <v>34113.32</v>
      </c>
      <c r="J48" s="12">
        <v>34113.32</v>
      </c>
      <c r="K48" s="12">
        <v>0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18"/>
      <c r="AF48" s="12"/>
      <c r="AG48" s="18"/>
      <c r="AH48" s="18"/>
    </row>
    <row r="49" spans="1:34" s="17" customFormat="1" ht="14.25" customHeight="1">
      <c r="A49" s="11">
        <v>6</v>
      </c>
      <c r="B49" s="68" t="s">
        <v>35</v>
      </c>
      <c r="C49" s="65">
        <v>3</v>
      </c>
      <c r="D49" s="66">
        <v>235173</v>
      </c>
      <c r="E49" s="66">
        <v>209937.71</v>
      </c>
      <c r="F49" s="66">
        <v>2361.88</v>
      </c>
      <c r="G49" s="66">
        <f t="shared" si="2"/>
        <v>91.674008981559467</v>
      </c>
      <c r="H49" s="67">
        <v>0.3</v>
      </c>
      <c r="I49" s="66">
        <v>62981.31</v>
      </c>
      <c r="J49" s="66">
        <v>44988.13</v>
      </c>
      <c r="K49" s="66">
        <v>17993.18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18"/>
      <c r="AF49" s="12"/>
      <c r="AG49" s="18"/>
      <c r="AH49" s="18"/>
    </row>
    <row r="50" spans="1:34" s="17" customFormat="1" ht="14.25" customHeight="1">
      <c r="A50" s="11">
        <v>7</v>
      </c>
      <c r="B50" s="26" t="s">
        <v>36</v>
      </c>
      <c r="C50" s="27">
        <v>2</v>
      </c>
      <c r="D50" s="12">
        <v>359743</v>
      </c>
      <c r="E50" s="16">
        <v>239665.32</v>
      </c>
      <c r="F50" s="12">
        <v>2126.23</v>
      </c>
      <c r="G50" s="12">
        <f t="shared" si="2"/>
        <v>82.52749001509865</v>
      </c>
      <c r="H50" s="13">
        <v>0.3</v>
      </c>
      <c r="I50" s="12">
        <v>71899.600000000006</v>
      </c>
      <c r="J50" s="12">
        <v>34844.82</v>
      </c>
      <c r="K50" s="12">
        <v>37054.78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18"/>
      <c r="AF50" s="12"/>
      <c r="AG50" s="18"/>
      <c r="AH50" s="18"/>
    </row>
    <row r="51" spans="1:34" s="17" customFormat="1" ht="14.25" customHeight="1">
      <c r="A51" s="11">
        <v>8</v>
      </c>
      <c r="B51" s="26" t="s">
        <v>38</v>
      </c>
      <c r="C51" s="28">
        <v>2</v>
      </c>
      <c r="D51" s="12">
        <v>150284</v>
      </c>
      <c r="E51" s="16">
        <v>126138.29</v>
      </c>
      <c r="F51" s="12">
        <v>2414.13</v>
      </c>
      <c r="G51" s="12">
        <f t="shared" si="2"/>
        <v>93.702040451950225</v>
      </c>
      <c r="H51" s="13">
        <v>0.3</v>
      </c>
      <c r="I51" s="12">
        <v>37841.49</v>
      </c>
      <c r="J51" s="12">
        <v>27599.1</v>
      </c>
      <c r="K51" s="12">
        <v>10242.39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18"/>
      <c r="AF51" s="12"/>
      <c r="AG51" s="18"/>
      <c r="AH51" s="18"/>
    </row>
    <row r="52" spans="1:34" s="17" customFormat="1" ht="14.25" customHeight="1">
      <c r="A52" s="11">
        <v>9</v>
      </c>
      <c r="B52" s="69" t="s">
        <v>42</v>
      </c>
      <c r="C52" s="27">
        <v>2</v>
      </c>
      <c r="D52" s="12">
        <v>228193</v>
      </c>
      <c r="E52" s="16">
        <v>128915.23</v>
      </c>
      <c r="F52" s="12">
        <v>2277.5100000000002</v>
      </c>
      <c r="G52" s="12">
        <f t="shared" si="2"/>
        <v>88.399271849370649</v>
      </c>
      <c r="H52" s="13">
        <v>0.3</v>
      </c>
      <c r="I52" s="12">
        <v>38674.559999999998</v>
      </c>
      <c r="J52" s="12">
        <v>31596.68</v>
      </c>
      <c r="K52" s="12">
        <v>7077.88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18"/>
      <c r="AF52" s="12"/>
      <c r="AG52" s="18"/>
      <c r="AH52" s="18"/>
    </row>
    <row r="53" spans="1:34" s="17" customFormat="1" ht="14.25" customHeight="1">
      <c r="A53" s="11">
        <v>10</v>
      </c>
      <c r="B53" s="26" t="s">
        <v>46</v>
      </c>
      <c r="C53" s="27">
        <v>2</v>
      </c>
      <c r="D53" s="12">
        <v>270370.36</v>
      </c>
      <c r="E53" s="16">
        <v>268711.39</v>
      </c>
      <c r="F53" s="12">
        <v>2314.8200000000002</v>
      </c>
      <c r="G53" s="12">
        <f t="shared" si="2"/>
        <v>89.847422168227638</v>
      </c>
      <c r="H53" s="13">
        <v>0.3</v>
      </c>
      <c r="I53" s="12">
        <v>80613.42</v>
      </c>
      <c r="J53" s="12">
        <v>29706.58</v>
      </c>
      <c r="K53" s="12">
        <v>50906.84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18"/>
      <c r="AF53" s="12"/>
      <c r="AG53" s="18"/>
      <c r="AH53" s="18"/>
    </row>
    <row r="54" spans="1:34" s="17" customFormat="1" ht="14.25" customHeight="1">
      <c r="A54" s="11">
        <v>11</v>
      </c>
      <c r="B54" s="69" t="s">
        <v>49</v>
      </c>
      <c r="C54" s="27">
        <v>2</v>
      </c>
      <c r="D54" s="12">
        <v>150410</v>
      </c>
      <c r="E54" s="16">
        <v>149804.26</v>
      </c>
      <c r="F54" s="12">
        <v>2495.59</v>
      </c>
      <c r="G54" s="12">
        <f t="shared" si="2"/>
        <v>96.86382884578812</v>
      </c>
      <c r="H54" s="13">
        <v>0.3</v>
      </c>
      <c r="I54" s="12">
        <v>44941.279999999999</v>
      </c>
      <c r="J54" s="12">
        <v>44941.279999999999</v>
      </c>
      <c r="K54" s="12">
        <v>0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8"/>
      <c r="AF54" s="12"/>
      <c r="AG54" s="18"/>
      <c r="AH54" s="18"/>
    </row>
    <row r="55" spans="1:34" s="17" customFormat="1" ht="14.25" customHeight="1">
      <c r="A55" s="11">
        <v>12</v>
      </c>
      <c r="B55" s="26" t="s">
        <v>51</v>
      </c>
      <c r="C55" s="27">
        <v>3</v>
      </c>
      <c r="D55" s="12">
        <v>19018.599999999999</v>
      </c>
      <c r="E55" s="16">
        <v>19018.599999999999</v>
      </c>
      <c r="F55" s="12">
        <v>1901.86</v>
      </c>
      <c r="G55" s="12">
        <f t="shared" si="2"/>
        <v>73.818792962245624</v>
      </c>
      <c r="H55" s="13">
        <v>0.3</v>
      </c>
      <c r="I55" s="12">
        <v>5705.58</v>
      </c>
      <c r="J55" s="12">
        <v>5705.58</v>
      </c>
      <c r="K55" s="12">
        <v>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18"/>
      <c r="AF55" s="12"/>
      <c r="AG55" s="18"/>
      <c r="AH55" s="18"/>
    </row>
    <row r="56" spans="1:34" s="17" customFormat="1" ht="14.25" customHeight="1">
      <c r="A56" s="11">
        <v>13</v>
      </c>
      <c r="B56" s="26" t="s">
        <v>52</v>
      </c>
      <c r="C56" s="27">
        <v>2</v>
      </c>
      <c r="D56" s="12">
        <v>123306</v>
      </c>
      <c r="E56" s="16">
        <v>118576.8</v>
      </c>
      <c r="F56" s="12">
        <v>2395.2399999999998</v>
      </c>
      <c r="G56" s="12">
        <f t="shared" si="2"/>
        <v>92.968844002654876</v>
      </c>
      <c r="H56" s="13">
        <v>0.3</v>
      </c>
      <c r="I56" s="12">
        <v>35573.040000000001</v>
      </c>
      <c r="J56" s="12">
        <v>24458.639999999999</v>
      </c>
      <c r="K56" s="12">
        <v>11114.4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18"/>
      <c r="AF56" s="12"/>
      <c r="AG56" s="18"/>
      <c r="AH56" s="18"/>
    </row>
    <row r="57" spans="1:34" s="17" customFormat="1" ht="14.25" customHeight="1">
      <c r="A57" s="11">
        <v>14</v>
      </c>
      <c r="B57" s="26" t="s">
        <v>53</v>
      </c>
      <c r="C57" s="27">
        <v>2</v>
      </c>
      <c r="D57" s="12">
        <v>248311</v>
      </c>
      <c r="E57" s="16">
        <v>47347.21</v>
      </c>
      <c r="F57" s="12">
        <v>2330.31</v>
      </c>
      <c r="G57" s="12">
        <f t="shared" si="2"/>
        <v>90.448651019449699</v>
      </c>
      <c r="H57" s="13">
        <v>0.3</v>
      </c>
      <c r="I57" s="12">
        <v>14204.16</v>
      </c>
      <c r="J57" s="12">
        <v>0</v>
      </c>
      <c r="K57" s="12">
        <v>14204.16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18"/>
      <c r="AF57" s="12"/>
      <c r="AG57" s="18"/>
      <c r="AH57" s="18"/>
    </row>
    <row r="58" spans="1:34" s="17" customFormat="1" ht="14.25" customHeight="1">
      <c r="A58" s="11">
        <v>15</v>
      </c>
      <c r="B58" s="26" t="s">
        <v>56</v>
      </c>
      <c r="C58" s="27">
        <v>2</v>
      </c>
      <c r="D58" s="12">
        <v>262180.75</v>
      </c>
      <c r="E58" s="16">
        <v>257561.51</v>
      </c>
      <c r="F58" s="12">
        <v>2101.15</v>
      </c>
      <c r="G58" s="12">
        <f t="shared" si="2"/>
        <v>81.554034909311099</v>
      </c>
      <c r="H58" s="13">
        <v>0.3</v>
      </c>
      <c r="I58" s="12">
        <v>77268.45</v>
      </c>
      <c r="J58" s="12">
        <v>32452.75</v>
      </c>
      <c r="K58" s="12">
        <v>44815.7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18"/>
      <c r="AF58" s="12"/>
      <c r="AG58" s="18"/>
      <c r="AH58" s="18"/>
    </row>
    <row r="59" spans="1:34" s="17" customFormat="1" ht="14.25" customHeight="1">
      <c r="A59" s="11">
        <v>16</v>
      </c>
      <c r="B59" s="26" t="s">
        <v>61</v>
      </c>
      <c r="C59" s="27">
        <v>2</v>
      </c>
      <c r="D59" s="12">
        <v>484713</v>
      </c>
      <c r="E59" s="16">
        <v>466035.06</v>
      </c>
      <c r="F59" s="12">
        <v>2518.38</v>
      </c>
      <c r="G59" s="12">
        <f t="shared" si="2"/>
        <v>97.748399892873366</v>
      </c>
      <c r="H59" s="13">
        <v>0.3</v>
      </c>
      <c r="I59" s="12">
        <v>139810.51999999999</v>
      </c>
      <c r="J59" s="12">
        <v>135382.51999999999</v>
      </c>
      <c r="K59" s="12">
        <v>4428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18"/>
      <c r="AF59" s="12"/>
      <c r="AG59" s="18"/>
      <c r="AH59" s="18"/>
    </row>
    <row r="60" spans="1:34" s="17" customFormat="1" ht="14.25" customHeight="1">
      <c r="A60" s="11">
        <v>17</v>
      </c>
      <c r="B60" s="26" t="s">
        <v>63</v>
      </c>
      <c r="C60" s="27">
        <v>3</v>
      </c>
      <c r="D60" s="12">
        <v>288974.08000000002</v>
      </c>
      <c r="E60" s="16">
        <v>244468.62</v>
      </c>
      <c r="F60" s="12">
        <v>1993.75</v>
      </c>
      <c r="G60" s="12">
        <f t="shared" si="2"/>
        <v>77.385411370173003</v>
      </c>
      <c r="H60" s="13">
        <v>0.3</v>
      </c>
      <c r="I60" s="12">
        <v>73340.59</v>
      </c>
      <c r="J60" s="12">
        <v>37275.61</v>
      </c>
      <c r="K60" s="12">
        <v>36064.980000000003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18"/>
      <c r="AF60" s="12"/>
      <c r="AG60" s="18"/>
      <c r="AH60" s="18"/>
    </row>
    <row r="61" spans="1:34" s="17" customFormat="1" ht="14.25" customHeight="1">
      <c r="A61" s="11">
        <v>18</v>
      </c>
      <c r="B61" s="26" t="s">
        <v>64</v>
      </c>
      <c r="C61" s="27">
        <v>2</v>
      </c>
      <c r="D61" s="12">
        <v>42435.8</v>
      </c>
      <c r="E61" s="16">
        <v>42347</v>
      </c>
      <c r="F61" s="12">
        <v>2121.79</v>
      </c>
      <c r="G61" s="12">
        <f t="shared" si="2"/>
        <v>82.355155857614733</v>
      </c>
      <c r="H61" s="13">
        <v>0.3</v>
      </c>
      <c r="I61" s="12">
        <v>12704.1</v>
      </c>
      <c r="J61" s="12">
        <v>800.73</v>
      </c>
      <c r="K61" s="12">
        <v>11903.37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18"/>
      <c r="AF61" s="12"/>
      <c r="AG61" s="18"/>
      <c r="AH61" s="18"/>
    </row>
    <row r="62" spans="1:34" s="17" customFormat="1" ht="14.25" customHeight="1">
      <c r="A62" s="11">
        <v>19</v>
      </c>
      <c r="B62" s="26" t="s">
        <v>66</v>
      </c>
      <c r="C62" s="27">
        <v>2</v>
      </c>
      <c r="D62" s="12">
        <v>245172</v>
      </c>
      <c r="E62" s="16">
        <v>244336.89</v>
      </c>
      <c r="F62" s="12">
        <v>2490.88</v>
      </c>
      <c r="G62" s="12">
        <f t="shared" si="2"/>
        <v>96.6810149084572</v>
      </c>
      <c r="H62" s="13">
        <v>0.3</v>
      </c>
      <c r="I62" s="12">
        <v>73301.070000000007</v>
      </c>
      <c r="J62" s="12">
        <v>73301.070000000007</v>
      </c>
      <c r="K62" s="12">
        <v>0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18"/>
      <c r="AF62" s="12"/>
      <c r="AG62" s="18"/>
      <c r="AH62" s="18"/>
    </row>
    <row r="63" spans="1:34" s="17" customFormat="1" ht="14.25" customHeight="1">
      <c r="A63" s="11">
        <v>20</v>
      </c>
      <c r="B63" s="26" t="s">
        <v>67</v>
      </c>
      <c r="C63" s="27">
        <v>2</v>
      </c>
      <c r="D63" s="12">
        <v>280480.06</v>
      </c>
      <c r="E63" s="16">
        <v>253220.35</v>
      </c>
      <c r="F63" s="12">
        <v>2546.81</v>
      </c>
      <c r="G63" s="12">
        <f t="shared" si="2"/>
        <v>98.851881896762535</v>
      </c>
      <c r="H63" s="13">
        <v>0.3</v>
      </c>
      <c r="I63" s="12">
        <v>75966.11</v>
      </c>
      <c r="J63" s="12">
        <v>11865.91</v>
      </c>
      <c r="K63" s="12">
        <v>64100.2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18"/>
      <c r="AF63" s="12"/>
      <c r="AG63" s="18"/>
      <c r="AH63" s="18"/>
    </row>
    <row r="64" spans="1:34" s="17" customFormat="1" ht="14.25" customHeight="1">
      <c r="A64" s="11">
        <v>21</v>
      </c>
      <c r="B64" s="26" t="s">
        <v>68</v>
      </c>
      <c r="C64" s="27">
        <v>2</v>
      </c>
      <c r="D64" s="12">
        <v>179518</v>
      </c>
      <c r="E64" s="16">
        <v>152314.10999999999</v>
      </c>
      <c r="F64" s="12">
        <v>2404.8000000000002</v>
      </c>
      <c r="G64" s="12">
        <f t="shared" si="2"/>
        <v>93.339905837237396</v>
      </c>
      <c r="H64" s="13">
        <v>0.3</v>
      </c>
      <c r="I64" s="12">
        <v>45694.23</v>
      </c>
      <c r="J64" s="12">
        <v>18546.86</v>
      </c>
      <c r="K64" s="12">
        <v>27147.37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18"/>
      <c r="AF64" s="12"/>
      <c r="AG64" s="18"/>
      <c r="AH64" s="18"/>
    </row>
    <row r="65" spans="1:34" s="17" customFormat="1" ht="14.25" customHeight="1">
      <c r="A65" s="11">
        <v>22</v>
      </c>
      <c r="B65" s="26" t="s">
        <v>69</v>
      </c>
      <c r="C65" s="27">
        <v>2</v>
      </c>
      <c r="D65" s="12">
        <v>51940.03</v>
      </c>
      <c r="E65" s="16">
        <v>51005.22</v>
      </c>
      <c r="F65" s="12">
        <v>1909.56</v>
      </c>
      <c r="G65" s="12">
        <f t="shared" si="2"/>
        <v>74.117660757882149</v>
      </c>
      <c r="H65" s="13">
        <v>0.3</v>
      </c>
      <c r="I65" s="12">
        <v>15301.57</v>
      </c>
      <c r="J65" s="12">
        <v>11457.36</v>
      </c>
      <c r="K65" s="12">
        <v>3844.21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18"/>
      <c r="AF65" s="12"/>
      <c r="AG65" s="18"/>
      <c r="AH65" s="18"/>
    </row>
    <row r="66" spans="1:34" s="17" customFormat="1" ht="14.25" customHeight="1">
      <c r="A66" s="11">
        <v>23</v>
      </c>
      <c r="B66" s="26" t="s">
        <v>70</v>
      </c>
      <c r="C66" s="27">
        <v>2</v>
      </c>
      <c r="D66" s="12">
        <v>165197.54</v>
      </c>
      <c r="E66" s="16">
        <v>163522.6</v>
      </c>
      <c r="F66" s="12">
        <v>2408.56</v>
      </c>
      <c r="G66" s="12">
        <f t="shared" si="2"/>
        <v>93.485846475106655</v>
      </c>
      <c r="H66" s="13">
        <v>0.3</v>
      </c>
      <c r="I66" s="12">
        <v>49056.78</v>
      </c>
      <c r="J66" s="12">
        <v>29056.78</v>
      </c>
      <c r="K66" s="12">
        <v>20000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18"/>
      <c r="AF66" s="12"/>
      <c r="AG66" s="18"/>
      <c r="AH66" s="18"/>
    </row>
    <row r="67" spans="1:34" s="17" customFormat="1" ht="14.25" customHeight="1">
      <c r="A67" s="11">
        <v>24</v>
      </c>
      <c r="B67" s="26" t="s">
        <v>71</v>
      </c>
      <c r="C67" s="27">
        <v>3</v>
      </c>
      <c r="D67" s="12">
        <v>43552.4</v>
      </c>
      <c r="E67" s="16">
        <v>43552.4</v>
      </c>
      <c r="F67" s="12">
        <v>2176.62</v>
      </c>
      <c r="G67" s="12">
        <f t="shared" si="2"/>
        <v>84.483327446543427</v>
      </c>
      <c r="H67" s="13">
        <v>0.3</v>
      </c>
      <c r="I67" s="12">
        <v>13065.72</v>
      </c>
      <c r="J67" s="12">
        <v>0</v>
      </c>
      <c r="K67" s="12">
        <v>13065.72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18"/>
      <c r="AF67" s="12"/>
      <c r="AG67" s="18"/>
      <c r="AH67" s="18"/>
    </row>
    <row r="68" spans="1:34" s="17" customFormat="1" ht="14.25" customHeight="1">
      <c r="A68" s="11">
        <v>25</v>
      </c>
      <c r="B68" s="26" t="s">
        <v>73</v>
      </c>
      <c r="C68" s="27">
        <v>3</v>
      </c>
      <c r="D68" s="12">
        <v>226652.44</v>
      </c>
      <c r="E68" s="16">
        <v>102729.51</v>
      </c>
      <c r="F68" s="12">
        <v>2291.27</v>
      </c>
      <c r="G68" s="12">
        <f t="shared" si="2"/>
        <v>88.933352481573053</v>
      </c>
      <c r="H68" s="13">
        <v>0.3</v>
      </c>
      <c r="I68" s="12">
        <v>30818.85</v>
      </c>
      <c r="J68" s="12">
        <v>30818.85</v>
      </c>
      <c r="K68" s="12">
        <v>0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18"/>
      <c r="AF68" s="12"/>
      <c r="AG68" s="18"/>
      <c r="AH68" s="18"/>
    </row>
    <row r="69" spans="1:34" s="17" customFormat="1" ht="14.25" customHeight="1">
      <c r="A69" s="11">
        <v>26</v>
      </c>
      <c r="B69" s="26" t="s">
        <v>74</v>
      </c>
      <c r="C69" s="27">
        <v>2</v>
      </c>
      <c r="D69" s="12">
        <v>161239</v>
      </c>
      <c r="E69" s="16">
        <v>123826.56</v>
      </c>
      <c r="F69" s="12">
        <v>2448.6799999999998</v>
      </c>
      <c r="G69" s="12">
        <f t="shared" si="2"/>
        <v>95.043064132371256</v>
      </c>
      <c r="H69" s="13">
        <v>0.3</v>
      </c>
      <c r="I69" s="12">
        <v>37147.97</v>
      </c>
      <c r="J69" s="12">
        <v>37147.97</v>
      </c>
      <c r="K69" s="12">
        <v>0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18"/>
      <c r="AF69" s="12"/>
      <c r="AG69" s="18"/>
      <c r="AH69" s="18"/>
    </row>
    <row r="70" spans="1:34" s="17" customFormat="1" ht="14.25" customHeight="1">
      <c r="A70" s="11">
        <v>27</v>
      </c>
      <c r="B70" s="26" t="s">
        <v>77</v>
      </c>
      <c r="C70" s="27">
        <v>2</v>
      </c>
      <c r="D70" s="12">
        <v>115499</v>
      </c>
      <c r="E70" s="16">
        <v>112087.4</v>
      </c>
      <c r="F70" s="12">
        <v>2309.98</v>
      </c>
      <c r="G70" s="12">
        <f t="shared" si="2"/>
        <v>89.659562410970395</v>
      </c>
      <c r="H70" s="13">
        <v>0.3</v>
      </c>
      <c r="I70" s="12">
        <v>33626.22</v>
      </c>
      <c r="J70" s="12">
        <v>0</v>
      </c>
      <c r="K70" s="12">
        <v>33626.22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18"/>
      <c r="AF70" s="12"/>
      <c r="AG70" s="18"/>
      <c r="AH70" s="18"/>
    </row>
    <row r="71" spans="1:34" s="17" customFormat="1" ht="14.25" customHeight="1">
      <c r="A71" s="11">
        <v>28</v>
      </c>
      <c r="B71" s="26" t="s">
        <v>79</v>
      </c>
      <c r="C71" s="27">
        <v>3</v>
      </c>
      <c r="D71" s="12">
        <v>263400</v>
      </c>
      <c r="E71" s="16">
        <v>188284.96</v>
      </c>
      <c r="F71" s="12">
        <v>2361.48</v>
      </c>
      <c r="G71" s="12">
        <f t="shared" si="2"/>
        <v>91.658483381786155</v>
      </c>
      <c r="H71" s="13">
        <v>0.3</v>
      </c>
      <c r="I71" s="12">
        <v>56485.49</v>
      </c>
      <c r="J71" s="12">
        <v>56485.49</v>
      </c>
      <c r="K71" s="12">
        <v>0</v>
      </c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18"/>
      <c r="AF71" s="12"/>
      <c r="AG71" s="18"/>
      <c r="AH71" s="18"/>
    </row>
    <row r="72" spans="1:34" s="17" customFormat="1" ht="14.25" customHeight="1">
      <c r="A72" s="11">
        <v>29</v>
      </c>
      <c r="B72" s="26" t="s">
        <v>80</v>
      </c>
      <c r="C72" s="27">
        <v>2</v>
      </c>
      <c r="D72" s="12">
        <v>165769.04999999999</v>
      </c>
      <c r="E72" s="16">
        <v>160945.46</v>
      </c>
      <c r="F72" s="12">
        <v>2273.87</v>
      </c>
      <c r="G72" s="12">
        <f t="shared" si="2"/>
        <v>88.257988891433357</v>
      </c>
      <c r="H72" s="13">
        <v>0.3</v>
      </c>
      <c r="I72" s="12">
        <v>48283.64</v>
      </c>
      <c r="J72" s="12">
        <v>17942.2</v>
      </c>
      <c r="K72" s="12">
        <v>30341.439999999999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18"/>
      <c r="AF72" s="12"/>
      <c r="AG72" s="18"/>
      <c r="AH72" s="18"/>
    </row>
    <row r="73" spans="1:34" s="17" customFormat="1" ht="14.25" customHeight="1">
      <c r="A73" s="11">
        <v>30</v>
      </c>
      <c r="B73" s="26" t="s">
        <v>81</v>
      </c>
      <c r="C73" s="27">
        <v>3</v>
      </c>
      <c r="D73" s="12">
        <v>90737.2</v>
      </c>
      <c r="E73" s="16">
        <v>90580.39</v>
      </c>
      <c r="F73" s="12">
        <v>2268.4299999999998</v>
      </c>
      <c r="G73" s="12">
        <f t="shared" si="2"/>
        <v>88.046840734516124</v>
      </c>
      <c r="H73" s="13">
        <v>0.3</v>
      </c>
      <c r="I73" s="12">
        <v>27174.12</v>
      </c>
      <c r="J73" s="12">
        <v>0</v>
      </c>
      <c r="K73" s="12">
        <v>27174.12</v>
      </c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18"/>
      <c r="AF73" s="12"/>
      <c r="AG73" s="18"/>
      <c r="AH73" s="18"/>
    </row>
    <row r="74" spans="1:34" s="17" customFormat="1" ht="14.25" customHeight="1">
      <c r="A74" s="11">
        <v>31</v>
      </c>
      <c r="B74" s="26" t="s">
        <v>82</v>
      </c>
      <c r="C74" s="27">
        <v>2</v>
      </c>
      <c r="D74" s="12">
        <v>120090.71</v>
      </c>
      <c r="E74" s="16">
        <v>95263.14</v>
      </c>
      <c r="F74" s="12">
        <v>2479.6799999999998</v>
      </c>
      <c r="G74" s="12">
        <f t="shared" si="2"/>
        <v>96.246298114804034</v>
      </c>
      <c r="H74" s="13">
        <v>0.3</v>
      </c>
      <c r="I74" s="12">
        <v>28578.94</v>
      </c>
      <c r="J74" s="12">
        <v>14868.81</v>
      </c>
      <c r="K74" s="12">
        <v>13710.13</v>
      </c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18"/>
      <c r="AF74" s="12"/>
      <c r="AG74" s="18"/>
      <c r="AH74" s="18"/>
    </row>
    <row r="75" spans="1:34" s="17" customFormat="1" ht="14.25" customHeight="1">
      <c r="A75" s="11">
        <v>32</v>
      </c>
      <c r="B75" s="26" t="s">
        <v>83</v>
      </c>
      <c r="C75" s="27">
        <v>2</v>
      </c>
      <c r="D75" s="12">
        <v>542000</v>
      </c>
      <c r="E75" s="16">
        <v>103003.7</v>
      </c>
      <c r="F75" s="12">
        <v>2496.33</v>
      </c>
      <c r="G75" s="12">
        <f t="shared" si="2"/>
        <v>96.892551205368761</v>
      </c>
      <c r="H75" s="13">
        <v>0.3</v>
      </c>
      <c r="I75" s="12">
        <v>30901.1</v>
      </c>
      <c r="J75" s="12">
        <v>21462.2</v>
      </c>
      <c r="K75" s="12">
        <v>9438.9</v>
      </c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18"/>
      <c r="AF75" s="12"/>
      <c r="AG75" s="18"/>
      <c r="AH75" s="18"/>
    </row>
    <row r="76" spans="1:34" s="17" customFormat="1" ht="14.25" customHeight="1">
      <c r="A76" s="11">
        <v>33</v>
      </c>
      <c r="B76" s="26" t="s">
        <v>84</v>
      </c>
      <c r="C76" s="27">
        <v>3</v>
      </c>
      <c r="D76" s="12">
        <v>67422.289999999994</v>
      </c>
      <c r="E76" s="16">
        <v>46486</v>
      </c>
      <c r="F76" s="12">
        <v>2522.27</v>
      </c>
      <c r="G76" s="12">
        <f t="shared" si="2"/>
        <v>97.899386350668962</v>
      </c>
      <c r="H76" s="13">
        <v>0.3</v>
      </c>
      <c r="I76" s="12">
        <v>13945.8</v>
      </c>
      <c r="J76" s="12">
        <v>13945.8</v>
      </c>
      <c r="K76" s="12">
        <v>0</v>
      </c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18"/>
      <c r="AF76" s="12"/>
      <c r="AG76" s="18"/>
      <c r="AH76" s="18"/>
    </row>
    <row r="77" spans="1:34" s="17" customFormat="1" ht="14.25" customHeight="1">
      <c r="A77" s="11">
        <v>34</v>
      </c>
      <c r="B77" s="26" t="s">
        <v>87</v>
      </c>
      <c r="C77" s="27">
        <v>2</v>
      </c>
      <c r="D77" s="12">
        <v>143443.48000000001</v>
      </c>
      <c r="E77" s="16">
        <v>142126.26</v>
      </c>
      <c r="F77" s="12">
        <v>2971.69</v>
      </c>
      <c r="G77" s="12">
        <f t="shared" si="2"/>
        <v>115.34317397598967</v>
      </c>
      <c r="H77" s="13">
        <v>0.2</v>
      </c>
      <c r="I77" s="12">
        <v>28425.25</v>
      </c>
      <c r="J77" s="12">
        <v>28425.25</v>
      </c>
      <c r="K77" s="12">
        <v>0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18"/>
      <c r="AF77" s="12"/>
      <c r="AG77" s="18"/>
      <c r="AH77" s="18"/>
    </row>
    <row r="78" spans="1:34" s="17" customFormat="1" ht="14.25" customHeight="1">
      <c r="A78" s="11">
        <v>35</v>
      </c>
      <c r="B78" s="26" t="s">
        <v>88</v>
      </c>
      <c r="C78" s="27">
        <v>2</v>
      </c>
      <c r="D78" s="12">
        <v>346368.05</v>
      </c>
      <c r="E78" s="16">
        <v>174094.25</v>
      </c>
      <c r="F78" s="12">
        <v>2411.5300000000002</v>
      </c>
      <c r="G78" s="12">
        <f t="shared" si="2"/>
        <v>93.601124053423604</v>
      </c>
      <c r="H78" s="13">
        <v>0.3</v>
      </c>
      <c r="I78" s="12">
        <v>52228.28</v>
      </c>
      <c r="J78" s="12">
        <v>7234.59</v>
      </c>
      <c r="K78" s="12">
        <v>44993.69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18"/>
      <c r="AF78" s="12"/>
      <c r="AG78" s="18"/>
      <c r="AH78" s="18"/>
    </row>
    <row r="79" spans="1:34" s="17" customFormat="1" ht="14.25" customHeight="1">
      <c r="A79" s="11">
        <v>36</v>
      </c>
      <c r="B79" s="26" t="s">
        <v>89</v>
      </c>
      <c r="C79" s="27">
        <v>2</v>
      </c>
      <c r="D79" s="12">
        <v>67113</v>
      </c>
      <c r="E79" s="16">
        <v>67080.28</v>
      </c>
      <c r="F79" s="12">
        <v>2627.35</v>
      </c>
      <c r="G79" s="12">
        <f t="shared" si="2"/>
        <v>101.97796141112177</v>
      </c>
      <c r="H79" s="13">
        <v>0.2</v>
      </c>
      <c r="I79" s="12">
        <v>13416.06</v>
      </c>
      <c r="J79" s="12">
        <v>13416.06</v>
      </c>
      <c r="K79" s="12">
        <v>0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18"/>
      <c r="AF79" s="12"/>
      <c r="AG79" s="18"/>
      <c r="AH79" s="18"/>
    </row>
    <row r="80" spans="1:34" s="17" customFormat="1" ht="14.25" customHeight="1">
      <c r="A80" s="11">
        <v>37</v>
      </c>
      <c r="B80" s="26" t="s">
        <v>90</v>
      </c>
      <c r="C80" s="27">
        <v>3</v>
      </c>
      <c r="D80" s="12">
        <v>221562</v>
      </c>
      <c r="E80" s="16">
        <v>203669.3</v>
      </c>
      <c r="F80" s="12">
        <v>2447.67</v>
      </c>
      <c r="G80" s="12">
        <f t="shared" ref="G80:G88" si="3">F80/2576.39*100</f>
        <v>95.003861992943627</v>
      </c>
      <c r="H80" s="13">
        <v>0.3</v>
      </c>
      <c r="I80" s="12">
        <v>61100.79</v>
      </c>
      <c r="J80" s="12">
        <v>40142.22</v>
      </c>
      <c r="K80" s="12">
        <v>20958.57</v>
      </c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18"/>
      <c r="AF80" s="12"/>
      <c r="AG80" s="18"/>
      <c r="AH80" s="18"/>
    </row>
    <row r="81" spans="1:34" s="17" customFormat="1" ht="14.25" customHeight="1">
      <c r="A81" s="11">
        <v>38</v>
      </c>
      <c r="B81" s="26" t="s">
        <v>92</v>
      </c>
      <c r="C81" s="27">
        <v>2</v>
      </c>
      <c r="D81" s="12">
        <v>128839.16</v>
      </c>
      <c r="E81" s="16">
        <v>128713.62</v>
      </c>
      <c r="F81" s="12">
        <v>2277.92</v>
      </c>
      <c r="G81" s="12">
        <f t="shared" si="3"/>
        <v>88.415185589138304</v>
      </c>
      <c r="H81" s="13">
        <v>0.3</v>
      </c>
      <c r="I81" s="12">
        <v>38614.089999999997</v>
      </c>
      <c r="J81" s="12">
        <v>18922.919999999998</v>
      </c>
      <c r="K81" s="12">
        <v>19691.169999999998</v>
      </c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18"/>
      <c r="AF81" s="12"/>
      <c r="AG81" s="18"/>
      <c r="AH81" s="18"/>
    </row>
    <row r="82" spans="1:34" s="17" customFormat="1" ht="14.25" customHeight="1">
      <c r="A82" s="11">
        <v>39</v>
      </c>
      <c r="B82" s="26" t="s">
        <v>93</v>
      </c>
      <c r="C82" s="27">
        <v>2</v>
      </c>
      <c r="D82" s="12">
        <v>181378</v>
      </c>
      <c r="E82" s="16">
        <v>161016.44</v>
      </c>
      <c r="F82" s="12">
        <v>2035.25</v>
      </c>
      <c r="G82" s="12">
        <f t="shared" si="3"/>
        <v>78.99619234665559</v>
      </c>
      <c r="H82" s="13">
        <v>0.3</v>
      </c>
      <c r="I82" s="12">
        <v>48304.94</v>
      </c>
      <c r="J82" s="12">
        <v>38737.94</v>
      </c>
      <c r="K82" s="12">
        <v>9567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18"/>
      <c r="AF82" s="12"/>
      <c r="AG82" s="18"/>
      <c r="AH82" s="18"/>
    </row>
    <row r="83" spans="1:34" s="17" customFormat="1" ht="14.25" customHeight="1">
      <c r="A83" s="11">
        <v>40</v>
      </c>
      <c r="B83" s="26" t="s">
        <v>95</v>
      </c>
      <c r="C83" s="27">
        <v>3</v>
      </c>
      <c r="D83" s="12">
        <v>248285.9</v>
      </c>
      <c r="E83" s="16">
        <v>234758.87</v>
      </c>
      <c r="F83" s="12">
        <v>2281.62</v>
      </c>
      <c r="G83" s="12">
        <f t="shared" si="3"/>
        <v>88.558797387041551</v>
      </c>
      <c r="H83" s="13">
        <v>0.3</v>
      </c>
      <c r="I83" s="12">
        <v>70427.66</v>
      </c>
      <c r="J83" s="12">
        <v>31084.1</v>
      </c>
      <c r="K83" s="12">
        <v>39343.56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18"/>
      <c r="AF83" s="12"/>
      <c r="AG83" s="18"/>
      <c r="AH83" s="18"/>
    </row>
    <row r="84" spans="1:34" s="17" customFormat="1" ht="14.25" customHeight="1">
      <c r="A84" s="11">
        <v>41</v>
      </c>
      <c r="B84" s="26" t="s">
        <v>96</v>
      </c>
      <c r="C84" s="27">
        <v>3</v>
      </c>
      <c r="D84" s="12">
        <v>369886</v>
      </c>
      <c r="E84" s="16">
        <v>311663.49</v>
      </c>
      <c r="F84" s="12">
        <v>2061</v>
      </c>
      <c r="G84" s="12">
        <f t="shared" si="3"/>
        <v>79.99565283206347</v>
      </c>
      <c r="H84" s="13">
        <v>0.3</v>
      </c>
      <c r="I84" s="12">
        <v>93499.05</v>
      </c>
      <c r="J84" s="12">
        <v>72690</v>
      </c>
      <c r="K84" s="12">
        <v>20809.05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18"/>
      <c r="AF84" s="12"/>
      <c r="AG84" s="18"/>
      <c r="AH84" s="18"/>
    </row>
    <row r="85" spans="1:34" s="17" customFormat="1" ht="14.25" customHeight="1">
      <c r="A85" s="11">
        <v>42</v>
      </c>
      <c r="B85" s="26" t="s">
        <v>97</v>
      </c>
      <c r="C85" s="27">
        <v>3</v>
      </c>
      <c r="D85" s="12">
        <v>366493</v>
      </c>
      <c r="E85" s="16">
        <v>227744.27</v>
      </c>
      <c r="F85" s="12">
        <v>2376.5100000000002</v>
      </c>
      <c r="G85" s="12">
        <f t="shared" si="3"/>
        <v>92.241857793268892</v>
      </c>
      <c r="H85" s="13">
        <v>0.3</v>
      </c>
      <c r="I85" s="12">
        <v>68323.28</v>
      </c>
      <c r="J85" s="12">
        <v>20505</v>
      </c>
      <c r="K85" s="12">
        <v>47818.28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18"/>
      <c r="AF85" s="12"/>
      <c r="AG85" s="18"/>
      <c r="AH85" s="18"/>
    </row>
    <row r="86" spans="1:34" s="17" customFormat="1" ht="14.25" customHeight="1">
      <c r="A86" s="11">
        <v>43</v>
      </c>
      <c r="B86" s="26" t="s">
        <v>98</v>
      </c>
      <c r="C86" s="27">
        <v>3</v>
      </c>
      <c r="D86" s="12">
        <v>157739</v>
      </c>
      <c r="E86" s="16">
        <v>139715.41</v>
      </c>
      <c r="F86" s="12">
        <v>2356.16</v>
      </c>
      <c r="G86" s="12">
        <f t="shared" si="3"/>
        <v>91.451992904800903</v>
      </c>
      <c r="H86" s="13">
        <v>0.3</v>
      </c>
      <c r="I86" s="12">
        <v>41914.620000000003</v>
      </c>
      <c r="J86" s="12">
        <v>28751.22</v>
      </c>
      <c r="K86" s="12">
        <v>13163.4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18"/>
      <c r="AF86" s="12"/>
      <c r="AG86" s="18"/>
      <c r="AH86" s="18"/>
    </row>
    <row r="87" spans="1:34" s="17" customFormat="1" ht="14.25" customHeight="1">
      <c r="A87" s="11">
        <v>44</v>
      </c>
      <c r="B87" s="26" t="s">
        <v>99</v>
      </c>
      <c r="C87" s="27">
        <v>2</v>
      </c>
      <c r="D87" s="12">
        <v>175525.24</v>
      </c>
      <c r="E87" s="16">
        <v>165402.15</v>
      </c>
      <c r="F87" s="12">
        <v>2493.31</v>
      </c>
      <c r="G87" s="12">
        <f t="shared" si="3"/>
        <v>96.775332927080143</v>
      </c>
      <c r="H87" s="13">
        <v>0.3</v>
      </c>
      <c r="I87" s="12">
        <v>49620.65</v>
      </c>
      <c r="J87" s="12">
        <v>0</v>
      </c>
      <c r="K87" s="12">
        <v>49620.65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18"/>
      <c r="AF87" s="12"/>
      <c r="AG87" s="18"/>
      <c r="AH87" s="18"/>
    </row>
    <row r="88" spans="1:34" s="17" customFormat="1" ht="14.25" customHeight="1">
      <c r="A88" s="11">
        <v>45</v>
      </c>
      <c r="B88" s="26" t="s">
        <v>100</v>
      </c>
      <c r="C88" s="27">
        <v>2</v>
      </c>
      <c r="D88" s="12">
        <v>111102</v>
      </c>
      <c r="E88" s="16">
        <v>110813.78</v>
      </c>
      <c r="F88" s="12">
        <v>2507.58</v>
      </c>
      <c r="G88" s="12">
        <f t="shared" si="3"/>
        <v>97.329208698993554</v>
      </c>
      <c r="H88" s="13">
        <v>0.3</v>
      </c>
      <c r="I88" s="12">
        <v>33244.129999999997</v>
      </c>
      <c r="J88" s="12">
        <v>31444.13</v>
      </c>
      <c r="K88" s="12">
        <v>1800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18"/>
      <c r="AF88" s="12"/>
      <c r="AG88" s="18"/>
      <c r="AH88" s="18"/>
    </row>
    <row r="89" spans="1:34" s="17" customFormat="1" ht="14.25" customHeight="1">
      <c r="A89" s="11"/>
      <c r="B89" s="71" t="s">
        <v>102</v>
      </c>
      <c r="C89" s="27"/>
      <c r="D89" s="37">
        <f>SUM(D44:D88)</f>
        <v>9234116.9700000007</v>
      </c>
      <c r="E89" s="37">
        <f>SUM(E44:E88)</f>
        <v>7137854.0300000012</v>
      </c>
      <c r="F89" s="38" t="s">
        <v>6</v>
      </c>
      <c r="G89" s="38" t="s">
        <v>6</v>
      </c>
      <c r="H89" s="39" t="s">
        <v>6</v>
      </c>
      <c r="I89" s="37">
        <f>SUM(I44:I88)</f>
        <v>2120435.5800000005</v>
      </c>
      <c r="J89" s="37">
        <f>SUM(J44:J88)</f>
        <v>1263471.6099999999</v>
      </c>
      <c r="K89" s="37">
        <f>SUM(K44:K88)</f>
        <v>856963.97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18"/>
      <c r="AF89" s="12"/>
      <c r="AG89" s="18"/>
      <c r="AH89" s="18"/>
    </row>
    <row r="90" spans="1:34" s="17" customFormat="1">
      <c r="A90" s="73" t="s">
        <v>5</v>
      </c>
      <c r="B90" s="73"/>
      <c r="C90" s="73"/>
      <c r="D90" s="37">
        <f>D18+D43+D89</f>
        <v>16267871.170000002</v>
      </c>
      <c r="E90" s="37">
        <f>E18+E43+E89</f>
        <v>9690602.7700000014</v>
      </c>
      <c r="F90" s="36" t="s">
        <v>6</v>
      </c>
      <c r="G90" s="38" t="s">
        <v>6</v>
      </c>
      <c r="H90" s="39" t="s">
        <v>6</v>
      </c>
      <c r="I90" s="37">
        <f>I18+I43+I89</f>
        <v>3200429.2800000003</v>
      </c>
      <c r="J90" s="37">
        <f>J18+J43+J89</f>
        <v>1965604.7999999998</v>
      </c>
      <c r="K90" s="37">
        <f>K18+K43+K89</f>
        <v>1234824.48</v>
      </c>
      <c r="L90" s="2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18"/>
      <c r="AF90" s="12">
        <f>SUM(AF10:AF11)</f>
        <v>72492.450000000012</v>
      </c>
      <c r="AG90" s="18">
        <f>K90+J90</f>
        <v>3200429.28</v>
      </c>
      <c r="AH90" s="18"/>
    </row>
    <row r="91" spans="1:34" s="17" customFormat="1">
      <c r="A91" s="36"/>
      <c r="B91" s="36"/>
      <c r="C91" s="36"/>
      <c r="D91" s="37"/>
      <c r="E91" s="37"/>
      <c r="F91" s="36"/>
      <c r="G91" s="38"/>
      <c r="H91" s="39"/>
      <c r="I91" s="37">
        <v>3200430</v>
      </c>
      <c r="J91" s="37">
        <v>1965605</v>
      </c>
      <c r="K91" s="37">
        <v>1234825</v>
      </c>
      <c r="L91" s="2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18"/>
      <c r="AF91" s="20"/>
      <c r="AG91" s="18"/>
      <c r="AH91" s="18"/>
    </row>
    <row r="92" spans="1:34" s="17" customFormat="1" ht="9" customHeight="1">
      <c r="A92" s="41"/>
      <c r="B92" s="41"/>
      <c r="C92" s="41"/>
      <c r="D92" s="29"/>
      <c r="E92" s="41"/>
      <c r="F92" s="41"/>
      <c r="G92" s="30"/>
      <c r="H92" s="42"/>
      <c r="I92" s="18"/>
      <c r="AE92" s="18"/>
    </row>
    <row r="93" spans="1:34" s="17" customFormat="1">
      <c r="A93" s="43" t="s">
        <v>3</v>
      </c>
      <c r="B93" s="17" t="s">
        <v>101</v>
      </c>
      <c r="AE93" s="18"/>
    </row>
    <row r="94" spans="1:34" s="17" customFormat="1">
      <c r="B94" s="17" t="s">
        <v>15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4" s="17" customFormat="1">
      <c r="B95" s="17" t="s">
        <v>16</v>
      </c>
      <c r="I95" s="44"/>
      <c r="AE95" s="18"/>
    </row>
    <row r="96" spans="1:34" s="44" customFormat="1">
      <c r="G96" s="4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5"/>
    </row>
    <row r="97" spans="1:37" s="17" customFormat="1">
      <c r="G97" s="18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18"/>
    </row>
    <row r="98" spans="1:37" s="50" customFormat="1" ht="13.5" customHeight="1">
      <c r="A98" s="47" t="s">
        <v>104</v>
      </c>
      <c r="B98" s="48"/>
      <c r="C98" s="48"/>
      <c r="D98" s="48"/>
      <c r="E98" s="48"/>
      <c r="F98" s="48"/>
      <c r="G98" s="49"/>
      <c r="H98" s="48"/>
      <c r="I98" s="49"/>
      <c r="J98" s="48"/>
      <c r="AE98" s="51"/>
      <c r="AG98" s="50" t="s">
        <v>17</v>
      </c>
      <c r="AJ98" s="52"/>
      <c r="AK98" s="52"/>
    </row>
    <row r="99" spans="1:37" s="50" customFormat="1" ht="11.25" customHeight="1">
      <c r="A99" s="53" t="s">
        <v>8</v>
      </c>
      <c r="B99" s="48"/>
      <c r="C99" s="48"/>
      <c r="D99" s="48"/>
      <c r="E99" s="48"/>
      <c r="F99" s="48"/>
      <c r="G99" s="49"/>
      <c r="H99" s="48"/>
      <c r="I99" s="49"/>
      <c r="J99" s="48"/>
      <c r="AE99" s="51"/>
      <c r="AJ99" s="52"/>
      <c r="AK99" s="52"/>
    </row>
    <row r="100" spans="1:37" s="50" customFormat="1" ht="11.25" customHeight="1">
      <c r="A100" s="53"/>
      <c r="B100" s="48"/>
      <c r="C100" s="48"/>
      <c r="D100" s="48"/>
      <c r="E100" s="48"/>
      <c r="F100" s="48"/>
      <c r="G100" s="49"/>
      <c r="H100" s="48"/>
      <c r="I100" s="49"/>
      <c r="J100" s="48"/>
      <c r="AE100" s="51"/>
      <c r="AJ100" s="52"/>
      <c r="AK100" s="52"/>
    </row>
    <row r="101" spans="1:37" s="50" customFormat="1" ht="12">
      <c r="A101" s="54" t="s">
        <v>105</v>
      </c>
      <c r="B101" s="55"/>
      <c r="C101" s="55"/>
      <c r="D101" s="55"/>
      <c r="E101" s="55"/>
      <c r="F101" s="55"/>
      <c r="G101" s="56"/>
      <c r="H101" s="55"/>
      <c r="I101" s="56"/>
      <c r="J101" s="55"/>
      <c r="AE101" s="51"/>
      <c r="AJ101" s="52"/>
      <c r="AK101" s="52"/>
    </row>
    <row r="102" spans="1:37" s="61" customFormat="1" ht="15">
      <c r="A102" s="57"/>
      <c r="B102" s="57"/>
      <c r="C102" s="57"/>
      <c r="D102" s="58"/>
      <c r="E102" s="58"/>
      <c r="F102" s="58"/>
      <c r="G102" s="58"/>
      <c r="H102" s="58"/>
      <c r="I102" s="59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9"/>
      <c r="AF102" s="58"/>
      <c r="AG102" s="58"/>
      <c r="AH102" s="58"/>
      <c r="AI102" s="58"/>
      <c r="AJ102" s="60"/>
      <c r="AK102" s="60"/>
    </row>
    <row r="103" spans="1:37" s="17" customFormat="1">
      <c r="I103" s="18"/>
      <c r="AE103" s="18"/>
    </row>
    <row r="104" spans="1:37" s="17" customFormat="1">
      <c r="G104" s="19"/>
      <c r="H104" s="19"/>
      <c r="I104" s="20"/>
      <c r="J104" s="19"/>
      <c r="AE104" s="18"/>
    </row>
    <row r="105" spans="1:37" s="17" customFormat="1">
      <c r="G105" s="20"/>
      <c r="H105" s="20"/>
      <c r="I105" s="20"/>
      <c r="J105" s="19"/>
      <c r="AE105" s="18"/>
    </row>
    <row r="106" spans="1:37" s="17" customFormat="1">
      <c r="G106" s="20"/>
      <c r="H106" s="20"/>
      <c r="I106" s="20"/>
      <c r="J106" s="19"/>
      <c r="AE106" s="18"/>
    </row>
    <row r="107" spans="1:37" s="17" customFormat="1">
      <c r="G107" s="20"/>
      <c r="H107" s="20"/>
      <c r="I107" s="20"/>
      <c r="J107" s="19"/>
      <c r="AE107" s="18"/>
    </row>
    <row r="108" spans="1:37" s="17" customFormat="1">
      <c r="G108" s="20"/>
      <c r="H108" s="20"/>
      <c r="I108" s="20"/>
      <c r="J108" s="19"/>
      <c r="AE108" s="18"/>
    </row>
    <row r="109" spans="1:37" s="17" customFormat="1">
      <c r="G109" s="20"/>
      <c r="H109" s="20"/>
      <c r="I109" s="20"/>
      <c r="J109" s="19"/>
      <c r="AE109" s="18"/>
    </row>
    <row r="110" spans="1:37" s="17" customFormat="1">
      <c r="G110" s="20"/>
      <c r="H110" s="20"/>
      <c r="I110" s="20"/>
      <c r="J110" s="19"/>
      <c r="AE110" s="18"/>
    </row>
    <row r="111" spans="1:37" s="17" customFormat="1">
      <c r="G111" s="20"/>
      <c r="H111" s="20"/>
      <c r="I111" s="20"/>
      <c r="J111" s="19"/>
      <c r="AE111" s="18"/>
    </row>
    <row r="112" spans="1:37" s="17" customFormat="1">
      <c r="G112" s="20"/>
      <c r="H112" s="20"/>
      <c r="I112" s="20"/>
      <c r="J112" s="19"/>
      <c r="AE112" s="18"/>
    </row>
    <row r="113" spans="7:31" s="17" customFormat="1">
      <c r="G113" s="20"/>
      <c r="H113" s="20"/>
      <c r="I113" s="20"/>
      <c r="J113" s="19"/>
      <c r="AE113" s="18"/>
    </row>
    <row r="114" spans="7:31" s="17" customFormat="1">
      <c r="G114" s="20"/>
      <c r="H114" s="20"/>
      <c r="I114" s="20"/>
      <c r="J114" s="19"/>
      <c r="AE114" s="18"/>
    </row>
    <row r="115" spans="7:31" s="17" customFormat="1">
      <c r="G115" s="20"/>
      <c r="H115" s="20"/>
      <c r="I115" s="20"/>
      <c r="J115" s="19"/>
      <c r="AE115" s="18"/>
    </row>
    <row r="116" spans="7:31" s="17" customFormat="1">
      <c r="G116" s="20"/>
      <c r="H116" s="20"/>
      <c r="I116" s="20"/>
      <c r="J116" s="19"/>
      <c r="AE116" s="18"/>
    </row>
    <row r="117" spans="7:31" s="17" customFormat="1">
      <c r="G117" s="20"/>
      <c r="H117" s="20"/>
      <c r="I117" s="20"/>
      <c r="J117" s="19"/>
      <c r="AE117" s="18"/>
    </row>
    <row r="118" spans="7:31" s="17" customFormat="1">
      <c r="G118" s="20"/>
      <c r="H118" s="20"/>
      <c r="I118" s="20"/>
      <c r="J118" s="19"/>
      <c r="AE118" s="18"/>
    </row>
    <row r="119" spans="7:31" s="17" customFormat="1">
      <c r="G119" s="20"/>
      <c r="H119" s="20"/>
      <c r="I119" s="20"/>
      <c r="J119" s="19"/>
      <c r="AE119" s="18"/>
    </row>
    <row r="120" spans="7:31" s="17" customFormat="1">
      <c r="G120" s="20"/>
      <c r="H120" s="20"/>
      <c r="I120" s="20"/>
      <c r="J120" s="19"/>
      <c r="AE120" s="18"/>
    </row>
    <row r="121" spans="7:31" s="17" customFormat="1">
      <c r="G121" s="20"/>
      <c r="H121" s="20"/>
      <c r="I121" s="20"/>
      <c r="J121" s="19"/>
      <c r="AE121" s="18"/>
    </row>
    <row r="122" spans="7:31" s="17" customFormat="1">
      <c r="G122" s="20"/>
      <c r="H122" s="20"/>
      <c r="I122" s="20"/>
      <c r="J122" s="19"/>
      <c r="AE122" s="18"/>
    </row>
    <row r="123" spans="7:31" s="17" customFormat="1">
      <c r="G123" s="20"/>
      <c r="H123" s="20"/>
      <c r="I123" s="20"/>
      <c r="J123" s="19"/>
      <c r="AE123" s="18"/>
    </row>
    <row r="124" spans="7:31" s="17" customFormat="1">
      <c r="G124" s="20"/>
      <c r="H124" s="20"/>
      <c r="I124" s="20"/>
      <c r="J124" s="19"/>
      <c r="AE124" s="18"/>
    </row>
    <row r="125" spans="7:31" s="17" customFormat="1">
      <c r="G125" s="20"/>
      <c r="H125" s="20"/>
      <c r="I125" s="20"/>
      <c r="J125" s="19"/>
      <c r="AE125" s="18"/>
    </row>
    <row r="126" spans="7:31" s="17" customFormat="1">
      <c r="G126" s="20"/>
      <c r="H126" s="20"/>
      <c r="I126" s="20"/>
      <c r="J126" s="19"/>
      <c r="AE126" s="18"/>
    </row>
    <row r="127" spans="7:31" s="17" customFormat="1">
      <c r="G127" s="20"/>
      <c r="H127" s="20"/>
      <c r="I127" s="20"/>
      <c r="J127" s="19"/>
      <c r="AE127" s="18"/>
    </row>
    <row r="128" spans="7:31" s="17" customFormat="1">
      <c r="G128" s="20"/>
      <c r="H128" s="20"/>
      <c r="I128" s="20"/>
      <c r="J128" s="19"/>
      <c r="AE128" s="18"/>
    </row>
    <row r="129" spans="7:31" s="17" customFormat="1">
      <c r="G129" s="20"/>
      <c r="H129" s="20"/>
      <c r="I129" s="20"/>
      <c r="J129" s="19"/>
      <c r="AE129" s="18"/>
    </row>
    <row r="130" spans="7:31" s="17" customFormat="1">
      <c r="G130" s="20"/>
      <c r="H130" s="20"/>
      <c r="I130" s="20"/>
      <c r="J130" s="19"/>
      <c r="AE130" s="18"/>
    </row>
    <row r="131" spans="7:31" s="17" customFormat="1">
      <c r="G131" s="20"/>
      <c r="H131" s="20"/>
      <c r="I131" s="20"/>
      <c r="J131" s="19"/>
      <c r="AE131" s="18"/>
    </row>
    <row r="132" spans="7:31" s="17" customFormat="1">
      <c r="G132" s="20"/>
      <c r="H132" s="20"/>
      <c r="I132" s="20"/>
      <c r="J132" s="19"/>
      <c r="AE132" s="18"/>
    </row>
    <row r="133" spans="7:31" s="17" customFormat="1">
      <c r="G133" s="20"/>
      <c r="H133" s="20"/>
      <c r="I133" s="20"/>
      <c r="J133" s="19"/>
      <c r="AE133" s="18"/>
    </row>
    <row r="134" spans="7:31" s="17" customFormat="1">
      <c r="G134" s="20"/>
      <c r="H134" s="20"/>
      <c r="I134" s="20"/>
      <c r="J134" s="19"/>
      <c r="AE134" s="18"/>
    </row>
    <row r="135" spans="7:31" s="17" customFormat="1">
      <c r="G135" s="20"/>
      <c r="H135" s="20"/>
      <c r="I135" s="20"/>
      <c r="J135" s="19"/>
      <c r="AE135" s="18"/>
    </row>
    <row r="136" spans="7:31" s="17" customFormat="1">
      <c r="G136" s="20"/>
      <c r="H136" s="20"/>
      <c r="I136" s="20"/>
      <c r="J136" s="19"/>
      <c r="AE136" s="18"/>
    </row>
    <row r="137" spans="7:31" s="17" customFormat="1">
      <c r="G137" s="20"/>
      <c r="H137" s="20"/>
      <c r="I137" s="20"/>
      <c r="J137" s="19"/>
      <c r="AE137" s="18"/>
    </row>
    <row r="138" spans="7:31" s="17" customFormat="1">
      <c r="G138" s="20"/>
      <c r="H138" s="20"/>
      <c r="I138" s="20"/>
      <c r="J138" s="19"/>
      <c r="AE138" s="18"/>
    </row>
    <row r="139" spans="7:31" s="17" customFormat="1">
      <c r="G139" s="20"/>
      <c r="H139" s="20"/>
      <c r="I139" s="20"/>
      <c r="J139" s="19"/>
      <c r="AE139" s="18"/>
    </row>
    <row r="140" spans="7:31" s="17" customFormat="1">
      <c r="G140" s="20"/>
      <c r="H140" s="20"/>
      <c r="I140" s="20"/>
      <c r="J140" s="19"/>
      <c r="AE140" s="18"/>
    </row>
    <row r="141" spans="7:31" s="17" customFormat="1">
      <c r="G141" s="20"/>
      <c r="H141" s="20"/>
      <c r="I141" s="20"/>
      <c r="J141" s="19"/>
      <c r="AE141" s="18"/>
    </row>
    <row r="142" spans="7:31" s="17" customFormat="1">
      <c r="G142" s="20"/>
      <c r="H142" s="20"/>
      <c r="I142" s="20"/>
      <c r="J142" s="19"/>
      <c r="AE142" s="18"/>
    </row>
    <row r="143" spans="7:31" s="17" customFormat="1">
      <c r="G143" s="20"/>
      <c r="H143" s="20"/>
      <c r="I143" s="20"/>
      <c r="J143" s="19"/>
      <c r="AE143" s="18"/>
    </row>
    <row r="144" spans="7:31" s="17" customFormat="1">
      <c r="G144" s="20"/>
      <c r="H144" s="20"/>
      <c r="I144" s="20"/>
      <c r="J144" s="19"/>
      <c r="AE144" s="18"/>
    </row>
    <row r="145" spans="7:31" s="17" customFormat="1">
      <c r="G145" s="20"/>
      <c r="H145" s="20"/>
      <c r="I145" s="20"/>
      <c r="J145" s="19"/>
      <c r="AE145" s="18"/>
    </row>
    <row r="146" spans="7:31" s="17" customFormat="1">
      <c r="G146" s="20"/>
      <c r="H146" s="20"/>
      <c r="I146" s="20"/>
      <c r="J146" s="19"/>
      <c r="AE146" s="18"/>
    </row>
    <row r="147" spans="7:31" s="17" customFormat="1">
      <c r="G147" s="20"/>
      <c r="H147" s="20"/>
      <c r="I147" s="20"/>
      <c r="J147" s="19"/>
      <c r="AE147" s="18"/>
    </row>
    <row r="148" spans="7:31" s="17" customFormat="1">
      <c r="G148" s="20"/>
      <c r="H148" s="20"/>
      <c r="I148" s="20"/>
      <c r="J148" s="20"/>
      <c r="AE148" s="18"/>
    </row>
    <row r="149" spans="7:31" s="17" customFormat="1">
      <c r="G149" s="19"/>
      <c r="H149" s="19"/>
      <c r="I149" s="20"/>
      <c r="J149" s="19"/>
      <c r="AE149" s="18"/>
    </row>
    <row r="150" spans="7:31" s="17" customFormat="1">
      <c r="G150" s="19"/>
      <c r="H150" s="19"/>
      <c r="I150" s="19"/>
      <c r="J150" s="19"/>
      <c r="AE150" s="18"/>
    </row>
    <row r="151" spans="7:31" s="17" customFormat="1">
      <c r="G151" s="19"/>
      <c r="H151" s="19"/>
      <c r="I151" s="19"/>
      <c r="J151" s="19"/>
      <c r="AE151" s="18"/>
    </row>
    <row r="152" spans="7:31" s="17" customFormat="1">
      <c r="G152" s="19"/>
      <c r="H152" s="19"/>
      <c r="I152" s="19"/>
      <c r="J152" s="19"/>
      <c r="AE152" s="18"/>
    </row>
    <row r="153" spans="7:31" s="17" customFormat="1">
      <c r="G153" s="19"/>
      <c r="H153" s="19"/>
      <c r="I153" s="19"/>
      <c r="J153" s="19"/>
      <c r="AE153" s="18"/>
    </row>
    <row r="154" spans="7:31" s="17" customFormat="1">
      <c r="G154" s="19"/>
      <c r="H154" s="19"/>
      <c r="I154" s="19"/>
      <c r="J154" s="19"/>
      <c r="AE154" s="18"/>
    </row>
    <row r="155" spans="7:31" s="17" customFormat="1">
      <c r="G155" s="19"/>
      <c r="H155" s="19"/>
      <c r="I155" s="19"/>
      <c r="J155" s="19"/>
      <c r="AE155" s="18"/>
    </row>
    <row r="156" spans="7:31" s="17" customFormat="1">
      <c r="G156" s="19"/>
      <c r="H156" s="19"/>
      <c r="I156" s="19"/>
      <c r="J156" s="19"/>
      <c r="AE156" s="18"/>
    </row>
    <row r="157" spans="7:31" s="17" customFormat="1">
      <c r="G157" s="19"/>
      <c r="H157" s="19"/>
      <c r="I157" s="19"/>
      <c r="J157" s="19"/>
      <c r="AE157" s="18"/>
    </row>
    <row r="158" spans="7:31" s="17" customFormat="1">
      <c r="G158" s="19"/>
      <c r="H158" s="19"/>
      <c r="I158" s="19"/>
      <c r="J158" s="19"/>
      <c r="AE158" s="18"/>
    </row>
    <row r="159" spans="7:31" s="17" customFormat="1">
      <c r="G159" s="19"/>
      <c r="H159" s="19"/>
      <c r="I159" s="19"/>
      <c r="J159" s="19"/>
      <c r="AE159" s="18"/>
    </row>
    <row r="160" spans="7:31" s="17" customFormat="1">
      <c r="G160" s="19"/>
      <c r="H160" s="19"/>
      <c r="I160" s="19"/>
      <c r="J160" s="19"/>
      <c r="AE160" s="18"/>
    </row>
    <row r="161" spans="7:31" s="17" customFormat="1">
      <c r="G161" s="19"/>
      <c r="H161" s="19"/>
      <c r="I161" s="19"/>
      <c r="J161" s="19"/>
      <c r="AE161" s="18"/>
    </row>
    <row r="162" spans="7:31" s="17" customFormat="1">
      <c r="G162" s="19"/>
      <c r="H162" s="19"/>
      <c r="I162" s="19"/>
      <c r="J162" s="19"/>
      <c r="AE162" s="18"/>
    </row>
    <row r="163" spans="7:31" s="17" customFormat="1">
      <c r="G163" s="19"/>
      <c r="H163" s="19"/>
      <c r="I163" s="19"/>
      <c r="J163" s="19"/>
      <c r="AE163" s="18"/>
    </row>
    <row r="164" spans="7:31" s="17" customFormat="1">
      <c r="G164" s="19"/>
      <c r="H164" s="19"/>
      <c r="I164" s="19"/>
      <c r="J164" s="19"/>
      <c r="AE164" s="18"/>
    </row>
    <row r="165" spans="7:31" s="17" customFormat="1">
      <c r="G165" s="19"/>
      <c r="H165" s="19"/>
      <c r="I165" s="19"/>
      <c r="J165" s="19"/>
      <c r="AE165" s="18"/>
    </row>
    <row r="166" spans="7:31" s="17" customFormat="1">
      <c r="G166" s="19"/>
      <c r="H166" s="19"/>
      <c r="I166" s="19"/>
      <c r="J166" s="19"/>
      <c r="AE166" s="18"/>
    </row>
    <row r="167" spans="7:31" s="17" customFormat="1">
      <c r="AE167" s="18"/>
    </row>
    <row r="168" spans="7:31" s="17" customFormat="1">
      <c r="AE168" s="18"/>
    </row>
  </sheetData>
  <mergeCells count="11">
    <mergeCell ref="B2:H2"/>
    <mergeCell ref="J7:K7"/>
    <mergeCell ref="H7:H8"/>
    <mergeCell ref="I7:I8"/>
    <mergeCell ref="A90:C90"/>
    <mergeCell ref="D7:D8"/>
    <mergeCell ref="E7:E8"/>
    <mergeCell ref="F7:F8"/>
    <mergeCell ref="A7:A8"/>
    <mergeCell ref="B7:B8"/>
    <mergeCell ref="C7:C8"/>
  </mergeCells>
  <phoneticPr fontId="0" type="noConversion"/>
  <pageMargins left="0.17" right="0.2" top="0.51" bottom="0.38" header="0.28999999999999998" footer="0.39"/>
  <pageSetup paperSize="9" scale="84" orientation="landscape" horizontalDpi="4294967295" verticalDpi="4294967295" r:id="rId1"/>
  <headerFooter alignWithMargins="0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L54"/>
  <sheetViews>
    <sheetView topLeftCell="A16" workbookViewId="0">
      <selection activeCell="B16" sqref="B16:K58"/>
    </sheetView>
  </sheetViews>
  <sheetFormatPr defaultRowHeight="12.75"/>
  <cols>
    <col min="1" max="1" width="9.140625" style="22"/>
    <col min="2" max="2" width="13.85546875" style="15" customWidth="1"/>
    <col min="3" max="3" width="16" style="15" customWidth="1"/>
    <col min="4" max="4" width="17.28515625" style="15" customWidth="1"/>
    <col min="5" max="5" width="9.140625" style="15"/>
    <col min="6" max="6" width="9.140625" style="21"/>
    <col min="7" max="7" width="11.7109375" style="15" bestFit="1" customWidth="1"/>
    <col min="8" max="8" width="14.5703125" style="15" customWidth="1"/>
    <col min="9" max="9" width="15.140625" style="15" customWidth="1"/>
    <col min="10" max="10" width="2.140625" style="15" customWidth="1"/>
  </cols>
  <sheetData>
    <row r="2" spans="2:9">
      <c r="B2" s="31" t="s">
        <v>19</v>
      </c>
      <c r="C2" s="3" t="s">
        <v>12</v>
      </c>
      <c r="D2" s="33" t="s">
        <v>2</v>
      </c>
    </row>
    <row r="3" spans="2:9">
      <c r="B3" s="31"/>
      <c r="C3" s="32"/>
      <c r="D3" s="34"/>
    </row>
    <row r="4" spans="2:9">
      <c r="B4" s="15">
        <v>5392.648000000001</v>
      </c>
      <c r="C4" s="15">
        <v>5392.648000000001</v>
      </c>
      <c r="D4" s="15">
        <v>0</v>
      </c>
      <c r="G4" s="15">
        <v>5392.65</v>
      </c>
      <c r="H4" s="15">
        <f t="shared" ref="H4:H15" si="0">G4-I4</f>
        <v>5392.65</v>
      </c>
      <c r="I4" s="15">
        <v>0</v>
      </c>
    </row>
    <row r="5" spans="2:9">
      <c r="B5" s="15">
        <v>86100.191999999995</v>
      </c>
      <c r="C5" s="15">
        <v>60027.776999999995</v>
      </c>
      <c r="D5" s="15">
        <v>26072.415000000001</v>
      </c>
      <c r="G5" s="15">
        <v>86100.19</v>
      </c>
      <c r="H5" s="15">
        <f t="shared" si="0"/>
        <v>60027.770000000004</v>
      </c>
      <c r="I5" s="15">
        <v>26072.42</v>
      </c>
    </row>
    <row r="6" spans="2:9">
      <c r="B6" s="15">
        <v>53331.243999999999</v>
      </c>
      <c r="C6" s="15">
        <v>51731.243999999999</v>
      </c>
      <c r="D6" s="15">
        <v>1600</v>
      </c>
      <c r="G6" s="15">
        <v>53331.24</v>
      </c>
      <c r="H6" s="15">
        <f t="shared" si="0"/>
        <v>51731.24</v>
      </c>
      <c r="I6" s="15">
        <v>1600</v>
      </c>
    </row>
    <row r="7" spans="2:9">
      <c r="B7" s="15">
        <v>49391.64</v>
      </c>
      <c r="C7" s="15">
        <v>39315.953999999991</v>
      </c>
      <c r="D7" s="15">
        <v>10075.686</v>
      </c>
      <c r="G7" s="15">
        <v>49391.64</v>
      </c>
      <c r="H7" s="15">
        <f t="shared" si="0"/>
        <v>39315.949999999997</v>
      </c>
      <c r="I7" s="15">
        <v>10075.69</v>
      </c>
    </row>
    <row r="8" spans="2:9">
      <c r="B8" s="15">
        <v>65988.308999999994</v>
      </c>
      <c r="C8" s="15">
        <v>42524.357999999993</v>
      </c>
      <c r="D8" s="15">
        <v>23463.950999999997</v>
      </c>
      <c r="G8" s="15">
        <v>65988.31</v>
      </c>
      <c r="H8" s="15">
        <f t="shared" si="0"/>
        <v>42524.36</v>
      </c>
      <c r="I8" s="15">
        <v>23463.95</v>
      </c>
    </row>
    <row r="9" spans="2:9">
      <c r="B9" s="15">
        <v>106912.00200000001</v>
      </c>
      <c r="C9" s="15">
        <v>105030.10200000001</v>
      </c>
      <c r="D9" s="15">
        <v>1881.9</v>
      </c>
      <c r="G9" s="15">
        <v>106912</v>
      </c>
      <c r="H9" s="15">
        <f t="shared" si="0"/>
        <v>105030.1</v>
      </c>
      <c r="I9" s="15">
        <v>1881.9</v>
      </c>
    </row>
    <row r="10" spans="2:9">
      <c r="B10" s="15">
        <v>74304.914999999994</v>
      </c>
      <c r="C10" s="15">
        <v>62632.865999999995</v>
      </c>
      <c r="D10" s="15">
        <v>11672.049000000001</v>
      </c>
      <c r="G10" s="15">
        <v>74304.92</v>
      </c>
      <c r="H10" s="15">
        <f t="shared" si="0"/>
        <v>62632.869999999995</v>
      </c>
      <c r="I10" s="15">
        <v>11672.05</v>
      </c>
    </row>
    <row r="11" spans="2:9">
      <c r="B11" s="15">
        <v>20226.335000000003</v>
      </c>
      <c r="C11" s="15">
        <v>10906.475000000002</v>
      </c>
      <c r="D11" s="15">
        <v>9319.86</v>
      </c>
      <c r="G11" s="15">
        <v>20226.34</v>
      </c>
      <c r="H11" s="15">
        <f t="shared" si="0"/>
        <v>10906.48</v>
      </c>
      <c r="I11" s="15">
        <v>9319.86</v>
      </c>
    </row>
    <row r="12" spans="2:9">
      <c r="B12" s="15">
        <v>114161.409</v>
      </c>
      <c r="C12" s="15">
        <v>88816.845000000001</v>
      </c>
      <c r="D12" s="15">
        <v>25344.564000000002</v>
      </c>
      <c r="G12" s="15">
        <v>114161.41</v>
      </c>
      <c r="H12" s="15">
        <f t="shared" si="0"/>
        <v>88816.85</v>
      </c>
      <c r="I12" s="15">
        <v>25344.560000000001</v>
      </c>
    </row>
    <row r="13" spans="2:9">
      <c r="B13" s="15">
        <v>26213.726999999999</v>
      </c>
      <c r="C13" s="15">
        <v>21143.726999999999</v>
      </c>
      <c r="D13" s="15">
        <v>5070</v>
      </c>
      <c r="G13" s="15">
        <v>26213.73</v>
      </c>
      <c r="H13" s="15">
        <f t="shared" si="0"/>
        <v>21143.73</v>
      </c>
      <c r="I13" s="15">
        <v>5070</v>
      </c>
    </row>
    <row r="14" spans="2:9">
      <c r="B14" s="15">
        <v>93306.7</v>
      </c>
      <c r="C14" s="15">
        <v>73350.135999999999</v>
      </c>
      <c r="D14" s="15">
        <v>19956.564000000002</v>
      </c>
      <c r="G14" s="15">
        <v>93306.7</v>
      </c>
      <c r="H14" s="15">
        <f t="shared" si="0"/>
        <v>73350.14</v>
      </c>
      <c r="I14" s="15">
        <v>19956.560000000001</v>
      </c>
    </row>
    <row r="15" spans="2:9">
      <c r="B15" s="15">
        <v>17214.79</v>
      </c>
      <c r="C15" s="15">
        <v>7815.13</v>
      </c>
      <c r="D15" s="15">
        <v>9399.66</v>
      </c>
      <c r="G15" s="15">
        <v>17214.79</v>
      </c>
      <c r="H15" s="15">
        <f t="shared" si="0"/>
        <v>7815.130000000001</v>
      </c>
      <c r="I15" s="15">
        <v>9399.66</v>
      </c>
    </row>
    <row r="54" spans="12:12">
      <c r="L54" s="15"/>
    </row>
  </sheetData>
  <phoneticPr fontId="0" type="noConversion"/>
  <pageMargins left="0.13" right="0.14000000000000001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2011</vt:lpstr>
      <vt:lpstr>Arkusz3</vt:lpstr>
      <vt:lpstr>'2011'!Obszar_wydruku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muw</cp:lastModifiedBy>
  <cp:lastPrinted>2013-07-12T12:57:21Z</cp:lastPrinted>
  <dcterms:created xsi:type="dcterms:W3CDTF">1997-02-26T13:46:56Z</dcterms:created>
  <dcterms:modified xsi:type="dcterms:W3CDTF">2013-10-14T05:13:17Z</dcterms:modified>
</cp:coreProperties>
</file>